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Purchasing\BID\2025\25-027 Long Point Creek Channel Rehab &amp; Improvements\"/>
    </mc:Choice>
  </mc:AlternateContent>
  <bookViews>
    <workbookView xWindow="0" yWindow="0" windowWidth="28800" windowHeight="11700"/>
  </bookViews>
  <sheets>
    <sheet name="Bid Form" sheetId="1" r:id="rId1"/>
  </sheets>
  <definedNames>
    <definedName name="Protect">'Bid Form'!$A$2:$H$9,'Bid Form'!$A$10:$F$20,'Bid Form'!$A$22:$F$26,'Bid Form'!$A$28:$F$37,'Bid Form'!$A$39:$F$44,'Bid Form'!$A$46:$F$59,'Bid Form'!$A$61:$F$77,'Bid Form'!$A$79:$F$85,'Bid Form'!$A$87:$F$94,'Bid Form'!$H$10:$H$95</definedName>
    <definedName name="Unlocked">'Bid Form'!$G$11:$G$20,'Bid Form'!$G$23:$G$26,'Bid Form'!$G$29:$G$37,'Bid Form'!$G$40:$G$44,'Bid Form'!$G$47:$G$59,'Bid Form'!$G$62:$G$77,'Bid Form'!$G$80:$G$85,'Bid Form'!$G$88:$G$94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1" l="1"/>
  <c r="H90" i="1"/>
  <c r="H91" i="1"/>
  <c r="H92" i="1"/>
  <c r="H93" i="1"/>
  <c r="H94" i="1"/>
  <c r="H88" i="1"/>
  <c r="H81" i="1"/>
  <c r="H82" i="1"/>
  <c r="H83" i="1"/>
  <c r="H84" i="1"/>
  <c r="H85" i="1"/>
  <c r="H80" i="1"/>
  <c r="H63" i="1"/>
  <c r="H64" i="1"/>
  <c r="H65" i="1"/>
  <c r="H66" i="1"/>
  <c r="H67" i="1"/>
  <c r="H68" i="1"/>
  <c r="H69" i="1"/>
  <c r="H70" i="1"/>
  <c r="H71" i="1"/>
  <c r="H72" i="1"/>
  <c r="H73" i="1"/>
  <c r="H74" i="1"/>
  <c r="H75" i="1"/>
  <c r="H76" i="1"/>
  <c r="H77" i="1"/>
  <c r="H62" i="1"/>
  <c r="H48" i="1"/>
  <c r="H49" i="1"/>
  <c r="H50" i="1"/>
  <c r="H51" i="1"/>
  <c r="H52" i="1"/>
  <c r="H53" i="1"/>
  <c r="H54" i="1"/>
  <c r="H55" i="1"/>
  <c r="H56" i="1"/>
  <c r="H57" i="1"/>
  <c r="H58" i="1"/>
  <c r="H59" i="1"/>
  <c r="H47" i="1"/>
  <c r="H41" i="1"/>
  <c r="H42" i="1"/>
  <c r="H43" i="1"/>
  <c r="H44" i="1"/>
  <c r="H40" i="1"/>
  <c r="H30" i="1"/>
  <c r="H31" i="1"/>
  <c r="H32" i="1"/>
  <c r="H33" i="1"/>
  <c r="H34" i="1"/>
  <c r="H35" i="1"/>
  <c r="H36" i="1"/>
  <c r="H37" i="1"/>
  <c r="H29" i="1"/>
  <c r="H38" i="1" l="1"/>
  <c r="H95" i="1"/>
  <c r="H45" i="1"/>
  <c r="H86" i="1"/>
  <c r="H60" i="1"/>
  <c r="H78" i="1"/>
  <c r="H24" i="1"/>
  <c r="H25" i="1"/>
  <c r="H26" i="1"/>
  <c r="H23" i="1"/>
  <c r="H12" i="1"/>
  <c r="H13" i="1"/>
  <c r="H14" i="1"/>
  <c r="H15" i="1"/>
  <c r="H16" i="1"/>
  <c r="H17" i="1"/>
  <c r="H18" i="1"/>
  <c r="H19" i="1"/>
  <c r="H20" i="1"/>
  <c r="H11" i="1"/>
  <c r="A95" i="1"/>
  <c r="A86" i="1"/>
  <c r="A78" i="1"/>
  <c r="A60" i="1"/>
  <c r="A45" i="1"/>
  <c r="A38" i="1"/>
  <c r="A27" i="1"/>
  <c r="A21" i="1"/>
  <c r="A12" i="1"/>
  <c r="H27" i="1" l="1"/>
  <c r="A13" i="1"/>
  <c r="A14" i="1" s="1"/>
  <c r="A15" i="1" s="1"/>
  <c r="A16" i="1" s="1"/>
  <c r="A17" i="1" s="1"/>
  <c r="A18" i="1" s="1"/>
  <c r="A19" i="1" s="1"/>
  <c r="A20" i="1" s="1"/>
  <c r="A23" i="1" s="1"/>
  <c r="A24" i="1" s="1"/>
  <c r="A25" i="1" s="1"/>
  <c r="A26" i="1" s="1"/>
  <c r="A29" i="1" s="1"/>
  <c r="A30" i="1" s="1"/>
  <c r="A31" i="1" s="1"/>
  <c r="A32" i="1" s="1"/>
  <c r="A33" i="1" s="1"/>
  <c r="A34" i="1" s="1"/>
  <c r="A35" i="1" s="1"/>
  <c r="A36" i="1" s="1"/>
  <c r="A37" i="1" s="1"/>
  <c r="A40" i="1" s="1"/>
  <c r="A41" i="1" s="1"/>
  <c r="A42" i="1" s="1"/>
  <c r="A43" i="1" s="1"/>
  <c r="A44" i="1" s="1"/>
  <c r="A47" i="1" s="1"/>
  <c r="A48" i="1" s="1"/>
  <c r="A49" i="1" s="1"/>
  <c r="A50" i="1" s="1"/>
  <c r="A51" i="1" s="1"/>
  <c r="A52" i="1" s="1"/>
  <c r="A53" i="1" s="1"/>
  <c r="A54" i="1" s="1"/>
  <c r="A55" i="1" s="1"/>
  <c r="A56" i="1" s="1"/>
  <c r="A57" i="1" s="1"/>
  <c r="A58" i="1" s="1"/>
  <c r="A59" i="1" s="1"/>
  <c r="A62" i="1" s="1"/>
  <c r="A63" i="1" s="1"/>
  <c r="H21" i="1"/>
  <c r="A64" i="1" l="1"/>
  <c r="A65" i="1" s="1"/>
  <c r="A66" i="1" s="1"/>
  <c r="A67" i="1" s="1"/>
  <c r="A68" i="1" s="1"/>
  <c r="A69" i="1" s="1"/>
  <c r="A70" i="1" s="1"/>
  <c r="A71" i="1" s="1"/>
  <c r="A72" i="1" s="1"/>
  <c r="A73" i="1" s="1"/>
  <c r="A74" i="1" s="1"/>
  <c r="A75" i="1" s="1"/>
  <c r="A76" i="1" s="1"/>
  <c r="A77" i="1" s="1"/>
  <c r="A80" i="1" s="1"/>
  <c r="A81" i="1" s="1"/>
  <c r="A82" i="1" s="1"/>
  <c r="A83" i="1" s="1"/>
  <c r="A84" i="1" s="1"/>
  <c r="A85" i="1" s="1"/>
  <c r="A88" i="1" s="1"/>
  <c r="A89" i="1" s="1"/>
  <c r="A90" i="1" s="1"/>
  <c r="A91" i="1" s="1"/>
  <c r="A92" i="1" s="1"/>
  <c r="A93" i="1" s="1"/>
  <c r="A94" i="1" s="1"/>
  <c r="H6" i="1" l="1"/>
</calcChain>
</file>

<file path=xl/comments1.xml><?xml version="1.0" encoding="utf-8"?>
<comments xmlns="http://schemas.openxmlformats.org/spreadsheetml/2006/main">
  <authors>
    <author>Administrator</author>
  </authors>
  <commentList>
    <comment ref="E9" authorId="0" shapeId="0">
      <text>
        <r>
          <rPr>
            <b/>
            <sz val="8"/>
            <color indexed="81"/>
            <rFont val="Tahoma"/>
            <family val="2"/>
          </rPr>
          <t>Use abbreviations for Units as below:</t>
        </r>
        <r>
          <rPr>
            <sz val="8"/>
            <color indexed="81"/>
            <rFont val="Tahoma"/>
            <family val="2"/>
          </rPr>
          <t xml:space="preserve">
LF - Linear Foot;  MI - Mile;  SF - Square Foot;  SY - Square Yard;  AC - Acre;  CY - Cubic Yard;  VF - Vertical Foot;  TON - Ton;  GAL - Gallon;  YR - Year;  MO - Month;  Day - Day;  EA - Each;  Cycle - Cycle;  TBFM - Thousand Board Foot Measure 
</t>
        </r>
      </text>
    </comment>
  </commentList>
</comments>
</file>

<file path=xl/sharedStrings.xml><?xml version="1.0" encoding="utf-8"?>
<sst xmlns="http://schemas.openxmlformats.org/spreadsheetml/2006/main" count="285" uniqueCount="208">
  <si>
    <t>ITEM NO.</t>
  </si>
  <si>
    <t>FBC Indentifier</t>
  </si>
  <si>
    <t>Spec No.</t>
  </si>
  <si>
    <t>DESCRIPTION</t>
  </si>
  <si>
    <t>UNIT</t>
  </si>
  <si>
    <t>QUANTITY</t>
  </si>
  <si>
    <t>UNIT PRICE</t>
  </si>
  <si>
    <t>AMOUNT</t>
  </si>
  <si>
    <t>A</t>
  </si>
  <si>
    <t>SITE PREPARATION AND EARTHWORK</t>
  </si>
  <si>
    <t>DRAWING</t>
  </si>
  <si>
    <t>DRG</t>
  </si>
  <si>
    <t xml:space="preserve">PROJECT SIGN </t>
  </si>
  <si>
    <t>EA</t>
  </si>
  <si>
    <t>T00100001</t>
  </si>
  <si>
    <t>HC 100</t>
  </si>
  <si>
    <t>PREPARING ROW</t>
  </si>
  <si>
    <t>STA</t>
  </si>
  <si>
    <t>SY</t>
  </si>
  <si>
    <t>LF</t>
  </si>
  <si>
    <t>H00495007</t>
  </si>
  <si>
    <t>HC 495</t>
  </si>
  <si>
    <t>REMOVING OLD STRUCTURES – INLETS (ALL DEPTHS)</t>
  </si>
  <si>
    <t>H00495008</t>
  </si>
  <si>
    <t>REMOVING OLD STRUCTURES – MANHOLES (ALL DEPTHS)</t>
  </si>
  <si>
    <t>H00500002</t>
  </si>
  <si>
    <t>HC 500</t>
  </si>
  <si>
    <t>REMOVE &amp; RELOCATE SIGNS</t>
  </si>
  <si>
    <t>LS</t>
  </si>
  <si>
    <t>H00500001</t>
  </si>
  <si>
    <t>REMOVE &amp; RELOCATE MAIL BOX</t>
  </si>
  <si>
    <t>H00501001</t>
  </si>
  <si>
    <t>HC 501</t>
  </si>
  <si>
    <t>TREE PROTECTION &amp; TRIMMING</t>
  </si>
  <si>
    <t>H00130001</t>
  </si>
  <si>
    <t>HC 130</t>
  </si>
  <si>
    <t>BORROW</t>
  </si>
  <si>
    <t>CY</t>
  </si>
  <si>
    <t>H00463002</t>
  </si>
  <si>
    <t>HC 463</t>
  </si>
  <si>
    <t>REMOVE AND DISPOSE EXISTING ASPHALTIC SURFACE AND BASE MATERIAL (ALL DEPTHS)</t>
  </si>
  <si>
    <t>H00250002</t>
  </si>
  <si>
    <t>HC 250</t>
  </si>
  <si>
    <t>CONSTRUCTION PERIMETER FENCE</t>
  </si>
  <si>
    <t>B</t>
  </si>
  <si>
    <t>PAVING</t>
  </si>
  <si>
    <t>H00250001</t>
  </si>
  <si>
    <t>HOT MIX ASPHALTIC CONCRETE</t>
  </si>
  <si>
    <t>TON</t>
  </si>
  <si>
    <t>HMAC TACK COAT</t>
  </si>
  <si>
    <t>GAL</t>
  </si>
  <si>
    <t>H00340004</t>
  </si>
  <si>
    <t>ASPHALTIC CONCRETE SURFACING FOR LEVEL UP (SPECIFY THICKNESS)</t>
  </si>
  <si>
    <t>C</t>
  </si>
  <si>
    <t>DRAINAGE</t>
  </si>
  <si>
    <t>H00429001</t>
  </si>
  <si>
    <t>HC 429</t>
  </si>
  <si>
    <t>TRENCH EXCAVATION PROTECTION (DEPTHS &gt; 5 FEET)</t>
  </si>
  <si>
    <t>H00460003</t>
  </si>
  <si>
    <t>HC 460</t>
  </si>
  <si>
    <t>REINFORCED CONCRETE PIPE (CL III)(24 IN)</t>
  </si>
  <si>
    <t>HC 471</t>
  </si>
  <si>
    <t>PRECAST CONCRETE STANDARD MANHOLE (5 FT ≤ DEPTH ≤ 10 FT)</t>
  </si>
  <si>
    <t>H00472002</t>
  </si>
  <si>
    <t>HC 472</t>
  </si>
  <si>
    <t>H00491001</t>
  </si>
  <si>
    <t>HC 491</t>
  </si>
  <si>
    <t>REINFORCED CONCRETE SLOPE PAVING (5")</t>
  </si>
  <si>
    <t>H00491002</t>
  </si>
  <si>
    <t>REINFORCED CONCRETE SLOPE PAVING (4") - MOW STRIP</t>
  </si>
  <si>
    <t>H1100002</t>
  </si>
  <si>
    <t>HC 110</t>
  </si>
  <si>
    <t>ROADSIDE DITCH REGRADING</t>
  </si>
  <si>
    <t>H1200001</t>
  </si>
  <si>
    <t>HC 120</t>
  </si>
  <si>
    <t>CHANNEL EXCAVATION</t>
  </si>
  <si>
    <t>H00493001</t>
  </si>
  <si>
    <t>HC 493</t>
  </si>
  <si>
    <t>D</t>
  </si>
  <si>
    <t>TRAFFIC CONTROL PLAN</t>
  </si>
  <si>
    <t>H00665003</t>
  </si>
  <si>
    <t>HC 665</t>
  </si>
  <si>
    <t xml:space="preserve">WORK ZONE PAVEMENT MARKINGS 4" WHITE/SOLID (REMOVABLE) FURNISHED -APPLIED &amp; REMOVED </t>
  </si>
  <si>
    <t>H00665006</t>
  </si>
  <si>
    <t xml:space="preserve">WORK ZONE PAVEMENT MARKINGS 4" YELLOW/SOLID (REMOVABLE) FURNISHED-APPLIED &amp; REMOVED </t>
  </si>
  <si>
    <t>H00671003</t>
  </si>
  <si>
    <t>HC 710</t>
  </si>
  <si>
    <t>TRAFFIC CONTROL - BARRICADES, BARRIERS, BARRELS, CONES, AND SIGNING</t>
  </si>
  <si>
    <t>MO</t>
  </si>
  <si>
    <t>FLASHING ARROW BOARD</t>
  </si>
  <si>
    <t>HR</t>
  </si>
  <si>
    <t>H00671001</t>
  </si>
  <si>
    <t>HC 671</t>
  </si>
  <si>
    <t xml:space="preserve">TEMPORARY COMMERCIAL DRIVEWAYS - FURNISH-INSTALL &amp; REMOVE </t>
  </si>
  <si>
    <t>E</t>
  </si>
  <si>
    <t>SIGNING AND PAVEMENT MARKINGS</t>
  </si>
  <si>
    <t>H00624001</t>
  </si>
  <si>
    <t>HC 624</t>
  </si>
  <si>
    <t xml:space="preserve">ALUMINUM SIGNS (GROUND MOUNTED)- FURNISH &amp; INSTALL </t>
  </si>
  <si>
    <t>H00660006</t>
  </si>
  <si>
    <t>HC 660</t>
  </si>
  <si>
    <t xml:space="preserve">REFLECTORIZED PAVEMENT MARKINGS TYPE I (THERMOPLASTIC) 4" YELLOW/SOLID - FURNISH &amp; APPLIED (15' OVER 40') </t>
  </si>
  <si>
    <t>H00660005</t>
  </si>
  <si>
    <t>REFLECTORIZED PAVEMENT MARKINGS TYPE I (THERMOPLASTIC) 4" YELLOW/DASHED - FURNISH &amp; APPLIED</t>
  </si>
  <si>
    <t>H00660002</t>
  </si>
  <si>
    <t xml:space="preserve">REFLECTORIZED PAVEMENT MARKINGS TYPE I (THERMOPLASTIC) 4" WHITE/DASHED - FURNISH &amp; APPLIED (15' OVER 40') </t>
  </si>
  <si>
    <t>H00660004</t>
  </si>
  <si>
    <t xml:space="preserve">REFLECTORIZED PAVEMENT MARKINGS TYPE I (THERMOPLASTIC) 4" WHITE/SOLID - FURNISH &amp; APPLIED (15' OVER 40') </t>
  </si>
  <si>
    <t>H00660010</t>
  </si>
  <si>
    <t xml:space="preserve">REFLECTORIZED PAVEMENT MARKINGS TYPE I (THERMOPLASTIC) 8" WHITE/SOLID - FURNISH &amp; APPLIED (15' OVER 40') </t>
  </si>
  <si>
    <t>H00660011</t>
  </si>
  <si>
    <t xml:space="preserve">REFLECTORIZED PAVEMENT MARKINGS TYPE I (THERMOPLASTIC) 12" WHITE/SOLID - FURNISH &amp; APPLIED </t>
  </si>
  <si>
    <t>H00660013</t>
  </si>
  <si>
    <t xml:space="preserve">REFLECTORIZED PAVEMENT MARKINGS TYPE I (THERMOPLASTIC) 24" WHITE/SOLID - FURNISH &amp; APPLIED </t>
  </si>
  <si>
    <t xml:space="preserve">REFLECTORIZED PAVEMENT MARKERS TYPE II-C-R - FURNISH &amp; INSTALL </t>
  </si>
  <si>
    <t xml:space="preserve">NON-REFLECTORIZED CERAMIC TRAFFIC BUTTONS (WHITE) - FURNISH &amp; INSTALL </t>
  </si>
  <si>
    <t>REMOVING PAVEMENT STRIPING &amp; MARKINGS (4" WIDTH, ANY COLOR/DASHED) (15' OVER 40')</t>
  </si>
  <si>
    <t>H00663004</t>
  </si>
  <si>
    <t>HC 663</t>
  </si>
  <si>
    <t>REMOVING PAVEMENT MARKINGS (ANY BUTTON)</t>
  </si>
  <si>
    <t>H00663007</t>
  </si>
  <si>
    <t>F</t>
  </si>
  <si>
    <t>STRUCTURE</t>
  </si>
  <si>
    <t>CY </t>
  </si>
  <si>
    <t>STRUCTURAL EXCAVATION</t>
  </si>
  <si>
    <t>DRILL SHAFT (30 IN)</t>
  </si>
  <si>
    <t>CL C CONC (ABUT)</t>
  </si>
  <si>
    <t>REINF CONC SLAB</t>
  </si>
  <si>
    <t>SF</t>
  </si>
  <si>
    <t>APPROACH SLAB</t>
  </si>
  <si>
    <t>PRESTR CONC GIRDER (TX28)</t>
  </si>
  <si>
    <t>RAIL (TY C1W)</t>
  </si>
  <si>
    <t>LAMINATED ELASTOMERIC BEARING PAD (Min. 50 DUROMETER)</t>
  </si>
  <si>
    <t>RETAINING WALL (MSE)-WING WALL</t>
  </si>
  <si>
    <t>MOBILIZATION (CRANE LIFTING GIRDER, EQUIPMENT ETC)</t>
  </si>
  <si>
    <t>ARMOR JOINT (SEALED)</t>
  </si>
  <si>
    <t>MTL W-BEAM GD FEN (STEEL POST)</t>
  </si>
  <si>
    <t>SILICONE RESIN PAINT FINISH</t>
  </si>
  <si>
    <t>G</t>
  </si>
  <si>
    <t>STORM WATER POLLUTION PREVENTION PLAN</t>
  </si>
  <si>
    <t>H00162001</t>
  </si>
  <si>
    <t>HC 162</t>
  </si>
  <si>
    <t>SODDING FOR EROSION CONTROL (VARIOUS WIDTHS)</t>
  </si>
  <si>
    <t>H00165001</t>
  </si>
  <si>
    <t>HC 165</t>
  </si>
  <si>
    <t>HYDRO-MULCH SEEDING</t>
  </si>
  <si>
    <t>AC</t>
  </si>
  <si>
    <t>H00713001</t>
  </si>
  <si>
    <t>HC 713</t>
  </si>
  <si>
    <t>FILTER FABRIC FENCE, FURNISH AND REMOVE</t>
  </si>
  <si>
    <t>H00719001</t>
  </si>
  <si>
    <t>HC 719</t>
  </si>
  <si>
    <t>INLET PROTECTION BARRIER, FURNISH, INSTALL, AND REMOVE</t>
  </si>
  <si>
    <t>H00724001</t>
  </si>
  <si>
    <t>HC 724</t>
  </si>
  <si>
    <t>STABILIZED CONSTRUCTION ACCESS, FURNISH, INSTALL, AND REMOVE</t>
  </si>
  <si>
    <t>H00751001</t>
  </si>
  <si>
    <t>HC 751</t>
  </si>
  <si>
    <t>SWPPP INSPECTION AND MAINTENANCE</t>
  </si>
  <si>
    <t>H</t>
  </si>
  <si>
    <t>** EXTRA WORK ITEMS-MISCELLENOUS</t>
  </si>
  <si>
    <t>H00110002</t>
  </si>
  <si>
    <t>SPECIAL ROADWAY EXCAVATION</t>
  </si>
  <si>
    <t>H00160001</t>
  </si>
  <si>
    <t>FURNISHING AND PLACING TOPSOIL</t>
  </si>
  <si>
    <t>EXTRA MOWING</t>
  </si>
  <si>
    <t>H00672001</t>
  </si>
  <si>
    <t>OFF-DUTY UNIFORMED PEACE OFFICERS</t>
  </si>
  <si>
    <t>PORTABLE TRAFFIC BARRIER, FURNISH AND INSTALL</t>
  </si>
  <si>
    <t>PORTABLE TRAFFIC BARRIER, MOVE</t>
  </si>
  <si>
    <t>H0450002</t>
  </si>
  <si>
    <t>DWG</t>
  </si>
  <si>
    <t>H00471002</t>
  </si>
  <si>
    <t>INLET COMPLETE (TY A) (SPL-1)(MOD)(BRIDGE AREA)</t>
  </si>
  <si>
    <t>RIPRAP GRADATION-1 (MIN. 18" )</t>
  </si>
  <si>
    <t>H00674007</t>
  </si>
  <si>
    <t>H00674008</t>
  </si>
  <si>
    <t>H00674006</t>
  </si>
  <si>
    <r>
      <t> </t>
    </r>
    <r>
      <rPr>
        <sz val="11"/>
        <rFont val="Calibri"/>
        <family val="2"/>
      </rPr>
      <t>400-7010</t>
    </r>
  </si>
  <si>
    <r>
      <t> </t>
    </r>
    <r>
      <rPr>
        <sz val="11"/>
        <rFont val="Calibri"/>
        <family val="2"/>
      </rPr>
      <t>CEM STABIL BKFL</t>
    </r>
  </si>
  <si>
    <t>400-7001</t>
  </si>
  <si>
    <t>416-7005</t>
  </si>
  <si>
    <t>420-7012</t>
  </si>
  <si>
    <t>422-7001</t>
  </si>
  <si>
    <t>422-7013</t>
  </si>
  <si>
    <t>425-7001</t>
  </si>
  <si>
    <t>450-7030</t>
  </si>
  <si>
    <t>434-6002</t>
  </si>
  <si>
    <t>423-7001</t>
  </si>
  <si>
    <t>500-6001</t>
  </si>
  <si>
    <t>454-7003</t>
  </si>
  <si>
    <t>540-7002</t>
  </si>
  <si>
    <t>427-7004</t>
  </si>
  <si>
    <t>COMBIINATION RAILING</t>
  </si>
  <si>
    <t> 7010</t>
  </si>
  <si>
    <t> 7001</t>
  </si>
  <si>
    <t>LIME TREATED SUBGRADE (8" THICK)</t>
  </si>
  <si>
    <t>HC 220</t>
  </si>
  <si>
    <t>H00220002</t>
  </si>
  <si>
    <t>Project:</t>
  </si>
  <si>
    <t>Darby Lane Bridge and Channel Rehabilitation and Conveyance Improvements to Long Point Creek</t>
  </si>
  <si>
    <t>432-7043</t>
  </si>
  <si>
    <t>RIPRAP STONE PROTECTION (18" )</t>
  </si>
  <si>
    <t>496-6008</t>
  </si>
  <si>
    <t>REMOVE STRUCTURE (BOX CULVERT)</t>
  </si>
  <si>
    <t>FBC Proj. # B25-027</t>
  </si>
  <si>
    <t>Date: 11/17/2024</t>
  </si>
  <si>
    <t>GRAND TOTAL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</si>
</sst>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5">
    <font>
      <sz val="11"/>
      <color theme="1"/>
      <name val="Aptos Narrow"/>
      <family val="2"/>
      <scheme val="minor"/>
    </font>
    <font>
      <sz val="11"/>
      <color theme="1"/>
      <name val="Aptos Narrow"/>
      <family val="2"/>
      <scheme val="minor"/>
    </font>
    <font>
      <sz val="10"/>
      <color rgb="FF0000FF"/>
      <name val="Arial"/>
      <family val="2"/>
    </font>
    <font>
      <sz val="10"/>
      <name val="Arial"/>
      <family val="2"/>
    </font>
    <font>
      <b/>
      <sz val="10"/>
      <name val="Arial"/>
      <family val="2"/>
    </font>
    <font>
      <b/>
      <sz val="12"/>
      <name val="Arial"/>
      <family val="2"/>
    </font>
    <font>
      <sz val="10"/>
      <color indexed="12"/>
      <name val="Arial"/>
      <family val="2"/>
    </font>
    <font>
      <b/>
      <sz val="10"/>
      <color indexed="12"/>
      <name val="Arial"/>
      <family val="2"/>
    </font>
    <font>
      <sz val="10"/>
      <color indexed="10"/>
      <name val="Arial"/>
      <family val="2"/>
    </font>
    <font>
      <sz val="11"/>
      <name val="Calibri"/>
      <family val="2"/>
    </font>
    <font>
      <b/>
      <sz val="8"/>
      <color indexed="81"/>
      <name val="Tahoma"/>
      <family val="2"/>
    </font>
    <font>
      <sz val="8"/>
      <color indexed="81"/>
      <name val="Tahoma"/>
      <family val="2"/>
    </font>
    <font>
      <b/>
      <sz val="11"/>
      <color theme="1"/>
      <name val="Aptos Narrow"/>
      <family val="2"/>
      <scheme val="minor"/>
    </font>
    <font>
      <b/>
      <sz val="12"/>
      <color theme="1"/>
      <name val="Aptos Narrow"/>
      <family val="2"/>
      <scheme val="minor"/>
    </font>
    <font>
      <b/>
      <sz val="14"/>
      <color indexed="12"/>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67">
    <xf numFmtId="0" fontId="0" fillId="0" borderId="0" xfId="0"/>
    <xf numFmtId="0" fontId="3" fillId="0" borderId="3" xfId="0" applyFont="1" applyBorder="1" applyAlignment="1">
      <alignment horizontal="center"/>
    </xf>
    <xf numFmtId="0" fontId="2" fillId="0" borderId="3" xfId="0" applyFont="1" applyBorder="1" applyAlignment="1">
      <alignment horizontal="center"/>
    </xf>
    <xf numFmtId="164"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xf numFmtId="0" fontId="4" fillId="0" borderId="9" xfId="0" applyFont="1" applyBorder="1" applyAlignment="1">
      <alignment horizontal="right"/>
    </xf>
    <xf numFmtId="164" fontId="5" fillId="0" borderId="10" xfId="1" applyNumberFormat="1" applyFont="1" applyFill="1" applyBorder="1" applyAlignment="1">
      <alignment horizontal="left"/>
    </xf>
    <xf numFmtId="0" fontId="3" fillId="0" borderId="11" xfId="0" applyFont="1" applyBorder="1" applyAlignment="1">
      <alignment horizontal="center" wrapText="1"/>
    </xf>
    <xf numFmtId="0" fontId="3" fillId="0" borderId="11" xfId="0" applyFont="1" applyBorder="1" applyAlignment="1">
      <alignment wrapText="1"/>
    </xf>
    <xf numFmtId="0" fontId="3" fillId="0" borderId="11" xfId="0" applyFont="1" applyBorder="1" applyAlignment="1">
      <alignment horizontal="center"/>
    </xf>
    <xf numFmtId="4" fontId="3" fillId="0" borderId="11" xfId="0" applyNumberFormat="1" applyFont="1" applyBorder="1" applyAlignment="1">
      <alignment horizontal="right"/>
    </xf>
    <xf numFmtId="164" fontId="6" fillId="0" borderId="12" xfId="0" applyNumberFormat="1" applyFont="1" applyBorder="1" applyAlignment="1">
      <alignment horizontal="right"/>
    </xf>
    <xf numFmtId="164" fontId="7" fillId="0" borderId="16" xfId="0" applyNumberFormat="1" applyFont="1" applyBorder="1" applyAlignment="1">
      <alignment horizontal="right"/>
    </xf>
    <xf numFmtId="0" fontId="4" fillId="0" borderId="2" xfId="0" applyFont="1" applyBorder="1"/>
    <xf numFmtId="0" fontId="3" fillId="0" borderId="11" xfId="0" quotePrefix="1" applyFont="1" applyBorder="1" applyAlignment="1">
      <alignment horizontal="left" wrapText="1"/>
    </xf>
    <xf numFmtId="0" fontId="0" fillId="0" borderId="11" xfId="0" applyBorder="1" applyAlignment="1">
      <alignment horizontal="center"/>
    </xf>
    <xf numFmtId="0" fontId="3" fillId="0" borderId="17" xfId="0" applyFont="1" applyBorder="1" applyAlignment="1">
      <alignment horizontal="center" wrapText="1"/>
    </xf>
    <xf numFmtId="0" fontId="3" fillId="0" borderId="17" xfId="0" quotePrefix="1" applyFont="1" applyBorder="1" applyAlignment="1">
      <alignment horizontal="left" wrapText="1"/>
    </xf>
    <xf numFmtId="0" fontId="0" fillId="0" borderId="17" xfId="0" applyBorder="1" applyAlignment="1">
      <alignment horizontal="center"/>
    </xf>
    <xf numFmtId="4" fontId="3" fillId="0" borderId="17" xfId="0" applyNumberFormat="1" applyFont="1" applyBorder="1" applyAlignment="1">
      <alignment horizontal="right"/>
    </xf>
    <xf numFmtId="0" fontId="8" fillId="0" borderId="0" xfId="0" applyFont="1"/>
    <xf numFmtId="164" fontId="5" fillId="0" borderId="1" xfId="1" applyNumberFormat="1" applyFont="1" applyFill="1" applyBorder="1" applyAlignment="1">
      <alignment horizontal="left"/>
    </xf>
    <xf numFmtId="0" fontId="3" fillId="0" borderId="11" xfId="0" quotePrefix="1" applyFont="1" applyBorder="1" applyAlignment="1">
      <alignment horizontal="center" wrapText="1"/>
    </xf>
    <xf numFmtId="0" fontId="3" fillId="0" borderId="11" xfId="0" applyFont="1" applyBorder="1"/>
    <xf numFmtId="0" fontId="0" fillId="0" borderId="0" xfId="0" applyAlignment="1">
      <alignment horizontal="center"/>
    </xf>
    <xf numFmtId="0" fontId="3" fillId="0" borderId="18" xfId="0" applyFont="1" applyBorder="1" applyAlignment="1">
      <alignment horizontal="center" wrapText="1"/>
    </xf>
    <xf numFmtId="0" fontId="3" fillId="0" borderId="18" xfId="0" applyFont="1" applyBorder="1" applyAlignment="1">
      <alignment wrapText="1"/>
    </xf>
    <xf numFmtId="0" fontId="3" fillId="0" borderId="18" xfId="0" applyFont="1" applyBorder="1" applyAlignment="1">
      <alignment horizontal="left" wrapText="1"/>
    </xf>
    <xf numFmtId="0" fontId="3" fillId="0" borderId="20" xfId="0" applyFont="1" applyBorder="1" applyAlignment="1">
      <alignment horizontal="left" wrapText="1"/>
    </xf>
    <xf numFmtId="0" fontId="3" fillId="0" borderId="11" xfId="2" applyBorder="1" applyAlignment="1">
      <alignment horizontal="left" vertical="center" wrapText="1"/>
    </xf>
    <xf numFmtId="0" fontId="2" fillId="0" borderId="11" xfId="0" applyFont="1" applyBorder="1" applyAlignment="1">
      <alignment horizontal="center"/>
    </xf>
    <xf numFmtId="0" fontId="4" fillId="2" borderId="8" xfId="0" applyFont="1" applyFill="1" applyBorder="1"/>
    <xf numFmtId="0" fontId="0" fillId="2" borderId="0" xfId="0" applyFill="1" applyAlignment="1">
      <alignment horizontal="center"/>
    </xf>
    <xf numFmtId="0" fontId="4" fillId="2" borderId="2" xfId="0" applyFont="1" applyFill="1" applyBorder="1"/>
    <xf numFmtId="0" fontId="4" fillId="2" borderId="9" xfId="0" applyFont="1" applyFill="1" applyBorder="1"/>
    <xf numFmtId="0" fontId="3" fillId="2" borderId="11" xfId="0" applyFont="1" applyFill="1" applyBorder="1" applyAlignment="1">
      <alignment horizontal="center" wrapText="1"/>
    </xf>
    <xf numFmtId="0" fontId="3" fillId="2" borderId="11" xfId="0" applyFont="1" applyFill="1" applyBorder="1" applyAlignment="1">
      <alignment horizontal="left" vertical="center" wrapText="1"/>
    </xf>
    <xf numFmtId="0" fontId="3" fillId="0" borderId="11" xfId="0" applyFont="1" applyBorder="1" applyAlignment="1">
      <alignment horizontal="right" wrapText="1"/>
    </xf>
    <xf numFmtId="0" fontId="3" fillId="0" borderId="11" xfId="0" applyFont="1" applyBorder="1" applyAlignment="1">
      <alignment horizontal="left" vertical="center" wrapText="1"/>
    </xf>
    <xf numFmtId="0" fontId="3" fillId="2" borderId="11" xfId="0" applyFont="1" applyFill="1" applyBorder="1" applyAlignment="1">
      <alignment horizontal="left" wrapText="1"/>
    </xf>
    <xf numFmtId="0" fontId="3" fillId="0" borderId="11" xfId="0" applyFont="1" applyBorder="1" applyAlignment="1">
      <alignment horizontal="left" wrapText="1"/>
    </xf>
    <xf numFmtId="0" fontId="3" fillId="0" borderId="20" xfId="0" applyFont="1" applyBorder="1" applyAlignment="1">
      <alignment horizontal="center" wrapText="1"/>
    </xf>
    <xf numFmtId="0" fontId="3" fillId="0" borderId="20" xfId="0" quotePrefix="1" applyFont="1" applyBorder="1" applyAlignment="1">
      <alignment horizontal="left" wrapText="1"/>
    </xf>
    <xf numFmtId="0" fontId="3" fillId="0" borderId="20" xfId="0" applyFont="1" applyBorder="1" applyAlignment="1">
      <alignment wrapText="1"/>
    </xf>
    <xf numFmtId="0" fontId="3" fillId="0" borderId="20" xfId="0" quotePrefix="1" applyFont="1" applyBorder="1" applyAlignment="1">
      <alignment horizontal="center" wrapText="1"/>
    </xf>
    <xf numFmtId="0" fontId="4" fillId="0" borderId="22" xfId="0" applyFont="1" applyBorder="1"/>
    <xf numFmtId="0" fontId="4" fillId="0" borderId="10" xfId="0" applyFont="1" applyBorder="1"/>
    <xf numFmtId="0" fontId="3" fillId="0" borderId="18" xfId="0" quotePrefix="1" applyFont="1" applyBorder="1" applyAlignment="1">
      <alignment horizontal="left" wrapText="1"/>
    </xf>
    <xf numFmtId="0" fontId="13" fillId="0" borderId="0" xfId="0" applyFont="1"/>
    <xf numFmtId="0" fontId="12" fillId="0" borderId="0" xfId="0" applyFont="1"/>
    <xf numFmtId="14" fontId="0" fillId="0" borderId="0" xfId="0" applyNumberFormat="1" applyAlignment="1">
      <alignment horizontal="left"/>
    </xf>
    <xf numFmtId="164" fontId="0" fillId="0" borderId="11" xfId="0" applyNumberFormat="1" applyBorder="1" applyAlignment="1" applyProtection="1">
      <alignment horizontal="right"/>
      <protection locked="0"/>
    </xf>
    <xf numFmtId="164" fontId="0" fillId="0" borderId="19"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0" fontId="13" fillId="0" borderId="24" xfId="0" applyFont="1" applyBorder="1"/>
    <xf numFmtId="0" fontId="12" fillId="0" borderId="25" xfId="0" applyFont="1" applyBorder="1"/>
    <xf numFmtId="164" fontId="14" fillId="0" borderId="23" xfId="0" applyNumberFormat="1" applyFont="1" applyBorder="1" applyAlignment="1">
      <alignment horizontal="right"/>
    </xf>
    <xf numFmtId="0" fontId="7" fillId="0" borderId="13" xfId="0" applyFont="1" applyBorder="1" applyAlignment="1">
      <alignment horizontal="right"/>
    </xf>
    <xf numFmtId="0" fontId="7" fillId="0" borderId="14" xfId="0" applyFont="1" applyBorder="1" applyAlignment="1">
      <alignment horizontal="right"/>
    </xf>
    <xf numFmtId="0" fontId="7" fillId="0" borderId="15" xfId="0" applyFont="1" applyBorder="1" applyAlignment="1">
      <alignment horizontal="right"/>
    </xf>
    <xf numFmtId="0" fontId="0" fillId="0" borderId="14" xfId="0" applyBorder="1"/>
    <xf numFmtId="0" fontId="0" fillId="0" borderId="15" xfId="0" applyBorder="1"/>
  </cellXfs>
  <cellStyles count="3">
    <cellStyle name="Currency" xfId="1" builtinId="4"/>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485775</xdr:colOff>
      <xdr:row>97</xdr:row>
      <xdr:rowOff>142876</xdr:rowOff>
    </xdr:from>
    <xdr:to>
      <xdr:col>7</xdr:col>
      <xdr:colOff>314325</xdr:colOff>
      <xdr:row>107</xdr:row>
      <xdr:rowOff>28575</xdr:rowOff>
    </xdr:to>
    <xdr:sp macro="" textlink="">
      <xdr:nvSpPr>
        <xdr:cNvPr id="2" name="TextBox 1">
          <a:extLst>
            <a:ext uri="{FF2B5EF4-FFF2-40B4-BE49-F238E27FC236}">
              <a16:creationId xmlns:a16="http://schemas.microsoft.com/office/drawing/2014/main" id="{F2FF344F-A2CB-4F59-5473-22FD91BD3E32}"/>
            </a:ext>
          </a:extLst>
        </xdr:cNvPr>
        <xdr:cNvSpPr txBox="1"/>
      </xdr:nvSpPr>
      <xdr:spPr>
        <a:xfrm>
          <a:off x="485775" y="31156276"/>
          <a:ext cx="9705975" cy="179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Awarded vendor to submit a sample of specified items for inspection/approval by PID prior to order placement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The extra work items are to be used only on the instructions of the field engineer on the job.  No compensation will be received for any part of these items    unless they are used on the job under the direction of the field engineer.  Any additional items required over and above those listed above will have to be secured on a change-in-contract and are not to be used until they have been approved by the County Auditor and/or Commissioner Court.  The amount subtotal for extra work items is to be included in the grand total of this bid.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figure should appear on the front cover of the Fort Bend County Bid Cover Sheet</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95"/>
  <sheetViews>
    <sheetView showZeros="0" tabSelected="1" view="pageBreakPreview" topLeftCell="A33" zoomScale="80" zoomScaleNormal="100" zoomScaleSheetLayoutView="80" workbookViewId="0">
      <selection activeCell="G11" sqref="G11"/>
    </sheetView>
  </sheetViews>
  <sheetFormatPr defaultRowHeight="14.25"/>
  <cols>
    <col min="2" max="2" width="15.625" customWidth="1"/>
    <col min="3" max="3" width="11" customWidth="1"/>
    <col min="4" max="4" width="68.625" customWidth="1"/>
    <col min="5" max="5" width="14.75" customWidth="1"/>
    <col min="6" max="6" width="12.875" customWidth="1"/>
    <col min="7" max="7" width="16.25" customWidth="1"/>
    <col min="8" max="8" width="24" customWidth="1"/>
  </cols>
  <sheetData>
    <row r="2" spans="1:8" ht="15.75">
      <c r="A2" s="53" t="s">
        <v>199</v>
      </c>
      <c r="B2" s="53" t="s">
        <v>200</v>
      </c>
      <c r="G2" s="54" t="s">
        <v>206</v>
      </c>
      <c r="H2" s="55"/>
    </row>
    <row r="3" spans="1:8" ht="15">
      <c r="G3" s="54"/>
    </row>
    <row r="4" spans="1:8" ht="15">
      <c r="G4" s="54" t="s">
        <v>205</v>
      </c>
    </row>
    <row r="5" spans="1:8" ht="15.75" thickBot="1">
      <c r="G5" s="54"/>
    </row>
    <row r="6" spans="1:8" ht="32.25" customHeight="1" thickBot="1">
      <c r="F6" s="59" t="s">
        <v>207</v>
      </c>
      <c r="G6" s="60"/>
      <c r="H6" s="61">
        <f ca="1">SUMIF(A:A,"Subtotal "&amp;"*",H:H)</f>
        <v>0</v>
      </c>
    </row>
    <row r="7" spans="1:8" ht="15">
      <c r="G7" s="54"/>
    </row>
    <row r="8" spans="1:8" ht="23.25" customHeight="1" thickBot="1"/>
    <row r="9" spans="1:8" ht="27" customHeight="1" thickBot="1">
      <c r="A9" s="3" t="s">
        <v>0</v>
      </c>
      <c r="B9" s="4" t="s">
        <v>1</v>
      </c>
      <c r="C9" s="5" t="s">
        <v>2</v>
      </c>
      <c r="D9" s="6" t="s">
        <v>3</v>
      </c>
      <c r="E9" s="6" t="s">
        <v>4</v>
      </c>
      <c r="F9" s="6" t="s">
        <v>5</v>
      </c>
      <c r="G9" s="6" t="s">
        <v>6</v>
      </c>
      <c r="H9" s="7" t="s">
        <v>7</v>
      </c>
    </row>
    <row r="10" spans="1:8" ht="27" customHeight="1">
      <c r="A10" s="8" t="s">
        <v>8</v>
      </c>
      <c r="B10" s="9"/>
      <c r="C10" s="9"/>
      <c r="D10" s="9" t="s">
        <v>9</v>
      </c>
      <c r="E10" s="9"/>
      <c r="F10" s="9"/>
      <c r="G10" s="10"/>
      <c r="H10" s="11"/>
    </row>
    <row r="11" spans="1:8" ht="27" customHeight="1">
      <c r="A11" s="1">
        <v>1</v>
      </c>
      <c r="B11" s="12" t="s">
        <v>10</v>
      </c>
      <c r="C11" s="12" t="s">
        <v>171</v>
      </c>
      <c r="D11" s="13" t="s">
        <v>12</v>
      </c>
      <c r="E11" s="14" t="s">
        <v>13</v>
      </c>
      <c r="F11" s="15">
        <v>2</v>
      </c>
      <c r="G11" s="56"/>
      <c r="H11" s="16">
        <f>F11*G11</f>
        <v>0</v>
      </c>
    </row>
    <row r="12" spans="1:8" ht="27" customHeight="1">
      <c r="A12" s="2">
        <f ca="1">IF(OR(LEFT(OFFSET(A12,-1,0), 4)="Item",LEFT(OFFSET(A12,-1,0),7)="SECTION"), OFFSET(A12, -3,0)+1, OFFSET(A12,-1,0)+1)</f>
        <v>2</v>
      </c>
      <c r="B12" s="12" t="s">
        <v>14</v>
      </c>
      <c r="C12" s="12" t="s">
        <v>15</v>
      </c>
      <c r="D12" s="13" t="s">
        <v>16</v>
      </c>
      <c r="E12" s="14" t="s">
        <v>17</v>
      </c>
      <c r="F12" s="15">
        <v>55</v>
      </c>
      <c r="G12" s="56"/>
      <c r="H12" s="16">
        <f t="shared" ref="H12:H20" si="0">F12*G12</f>
        <v>0</v>
      </c>
    </row>
    <row r="13" spans="1:8" ht="27" customHeight="1">
      <c r="A13" s="2">
        <f t="shared" ref="A13:A20" ca="1" si="1">IF(OR(LEFT(OFFSET(A13,-1,0), 4)="Item",LEFT(OFFSET(A13,-1,0),7)="SECTION"), OFFSET(A13, -3,0)+1, OFFSET(A13,-1,0)+1)</f>
        <v>3</v>
      </c>
      <c r="B13" s="12" t="s">
        <v>20</v>
      </c>
      <c r="C13" s="12" t="s">
        <v>21</v>
      </c>
      <c r="D13" s="13" t="s">
        <v>22</v>
      </c>
      <c r="E13" s="14" t="s">
        <v>13</v>
      </c>
      <c r="F13" s="15">
        <v>1</v>
      </c>
      <c r="G13" s="56"/>
      <c r="H13" s="16">
        <f t="shared" si="0"/>
        <v>0</v>
      </c>
    </row>
    <row r="14" spans="1:8" ht="27" customHeight="1">
      <c r="A14" s="2">
        <f t="shared" ca="1" si="1"/>
        <v>4</v>
      </c>
      <c r="B14" s="12" t="s">
        <v>23</v>
      </c>
      <c r="C14" s="12" t="s">
        <v>21</v>
      </c>
      <c r="D14" s="13" t="s">
        <v>24</v>
      </c>
      <c r="E14" s="14" t="s">
        <v>13</v>
      </c>
      <c r="F14" s="15">
        <v>2</v>
      </c>
      <c r="G14" s="56"/>
      <c r="H14" s="16">
        <f t="shared" si="0"/>
        <v>0</v>
      </c>
    </row>
    <row r="15" spans="1:8" ht="27" customHeight="1">
      <c r="A15" s="2">
        <f t="shared" ca="1" si="1"/>
        <v>5</v>
      </c>
      <c r="B15" s="12" t="s">
        <v>25</v>
      </c>
      <c r="C15" s="12" t="s">
        <v>26</v>
      </c>
      <c r="D15" s="13" t="s">
        <v>27</v>
      </c>
      <c r="E15" s="14" t="s">
        <v>28</v>
      </c>
      <c r="F15" s="15">
        <v>10</v>
      </c>
      <c r="G15" s="56"/>
      <c r="H15" s="16">
        <f t="shared" si="0"/>
        <v>0</v>
      </c>
    </row>
    <row r="16" spans="1:8" ht="27" customHeight="1">
      <c r="A16" s="2">
        <f t="shared" ca="1" si="1"/>
        <v>6</v>
      </c>
      <c r="B16" s="12" t="s">
        <v>29</v>
      </c>
      <c r="C16" s="12" t="s">
        <v>26</v>
      </c>
      <c r="D16" s="13" t="s">
        <v>30</v>
      </c>
      <c r="E16" s="14" t="s">
        <v>13</v>
      </c>
      <c r="F16" s="15">
        <v>10</v>
      </c>
      <c r="G16" s="56"/>
      <c r="H16" s="16">
        <f t="shared" si="0"/>
        <v>0</v>
      </c>
    </row>
    <row r="17" spans="1:8" ht="27" customHeight="1">
      <c r="A17" s="2">
        <f t="shared" ca="1" si="1"/>
        <v>7</v>
      </c>
      <c r="B17" s="12" t="s">
        <v>31</v>
      </c>
      <c r="C17" s="12" t="s">
        <v>32</v>
      </c>
      <c r="D17" s="13" t="s">
        <v>33</v>
      </c>
      <c r="E17" s="14" t="s">
        <v>13</v>
      </c>
      <c r="F17" s="15">
        <v>30</v>
      </c>
      <c r="G17" s="56"/>
      <c r="H17" s="16">
        <f t="shared" si="0"/>
        <v>0</v>
      </c>
    </row>
    <row r="18" spans="1:8" ht="27" customHeight="1">
      <c r="A18" s="2">
        <f t="shared" ca="1" si="1"/>
        <v>8</v>
      </c>
      <c r="B18" s="12" t="s">
        <v>34</v>
      </c>
      <c r="C18" s="12" t="s">
        <v>35</v>
      </c>
      <c r="D18" s="13" t="s">
        <v>36</v>
      </c>
      <c r="E18" s="14" t="s">
        <v>37</v>
      </c>
      <c r="F18" s="15">
        <v>9000</v>
      </c>
      <c r="G18" s="56"/>
      <c r="H18" s="16">
        <f t="shared" si="0"/>
        <v>0</v>
      </c>
    </row>
    <row r="19" spans="1:8" ht="27" customHeight="1">
      <c r="A19" s="2">
        <f t="shared" ca="1" si="1"/>
        <v>9</v>
      </c>
      <c r="B19" s="12" t="s">
        <v>38</v>
      </c>
      <c r="C19" s="12" t="s">
        <v>39</v>
      </c>
      <c r="D19" s="13" t="s">
        <v>40</v>
      </c>
      <c r="E19" s="14" t="s">
        <v>18</v>
      </c>
      <c r="F19" s="15">
        <v>4000</v>
      </c>
      <c r="G19" s="56"/>
      <c r="H19" s="16">
        <f t="shared" si="0"/>
        <v>0</v>
      </c>
    </row>
    <row r="20" spans="1:8" ht="27" customHeight="1">
      <c r="A20" s="2">
        <f t="shared" ca="1" si="1"/>
        <v>10</v>
      </c>
      <c r="B20" s="12" t="s">
        <v>41</v>
      </c>
      <c r="C20" s="12" t="s">
        <v>42</v>
      </c>
      <c r="D20" s="13" t="s">
        <v>43</v>
      </c>
      <c r="E20" s="14" t="s">
        <v>19</v>
      </c>
      <c r="F20" s="15">
        <v>5000</v>
      </c>
      <c r="G20" s="56"/>
      <c r="H20" s="16">
        <f t="shared" si="0"/>
        <v>0</v>
      </c>
    </row>
    <row r="21" spans="1:8" ht="27" customHeight="1" thickBot="1">
      <c r="A21" s="62" t="str">
        <f>"Subtotal of Item "&amp;LEFT(A10,1)</f>
        <v>Subtotal of Item A</v>
      </c>
      <c r="B21" s="65"/>
      <c r="C21" s="65"/>
      <c r="D21" s="65"/>
      <c r="E21" s="65"/>
      <c r="F21" s="65"/>
      <c r="G21" s="66"/>
      <c r="H21" s="17">
        <f>SUM(H11:H20)</f>
        <v>0</v>
      </c>
    </row>
    <row r="22" spans="1:8" ht="27" customHeight="1">
      <c r="A22" s="8" t="s">
        <v>44</v>
      </c>
      <c r="B22" s="18"/>
      <c r="C22" s="18"/>
      <c r="D22" s="18" t="s">
        <v>45</v>
      </c>
      <c r="E22" s="9"/>
      <c r="F22" s="9"/>
      <c r="G22" s="10"/>
      <c r="H22" s="11"/>
    </row>
    <row r="23" spans="1:8" ht="27" customHeight="1">
      <c r="A23" s="2">
        <f t="shared" ref="A23:A26" ca="1" si="2">IF(ISTEXT(OFFSET(A23,-1,0)), OFFSET(A23, -3,0)+1, OFFSET(A23,-1,0)+1)</f>
        <v>11</v>
      </c>
      <c r="B23" s="12" t="s">
        <v>198</v>
      </c>
      <c r="C23" s="12" t="s">
        <v>197</v>
      </c>
      <c r="D23" s="19" t="s">
        <v>196</v>
      </c>
      <c r="E23" s="20" t="s">
        <v>18</v>
      </c>
      <c r="F23" s="15">
        <v>5000</v>
      </c>
      <c r="G23" s="56"/>
      <c r="H23" s="16">
        <f t="shared" ref="H23" si="3">F23*G23</f>
        <v>0</v>
      </c>
    </row>
    <row r="24" spans="1:8" ht="27" customHeight="1">
      <c r="A24" s="2">
        <f t="shared" ca="1" si="2"/>
        <v>12</v>
      </c>
      <c r="B24" s="21" t="s">
        <v>46</v>
      </c>
      <c r="C24" s="21" t="s">
        <v>42</v>
      </c>
      <c r="D24" s="22" t="s">
        <v>47</v>
      </c>
      <c r="E24" s="23" t="s">
        <v>48</v>
      </c>
      <c r="F24" s="24">
        <v>3000</v>
      </c>
      <c r="G24" s="56"/>
      <c r="H24" s="16">
        <f t="shared" ref="H24:H26" si="4">F24*G24</f>
        <v>0</v>
      </c>
    </row>
    <row r="25" spans="1:8" ht="27" customHeight="1">
      <c r="A25" s="2">
        <f t="shared" ca="1" si="2"/>
        <v>13</v>
      </c>
      <c r="B25" s="21" t="s">
        <v>41</v>
      </c>
      <c r="C25" s="21" t="s">
        <v>42</v>
      </c>
      <c r="D25" s="22" t="s">
        <v>49</v>
      </c>
      <c r="E25" s="23" t="s">
        <v>50</v>
      </c>
      <c r="F25" s="24">
        <v>2500</v>
      </c>
      <c r="G25" s="56"/>
      <c r="H25" s="16">
        <f t="shared" si="4"/>
        <v>0</v>
      </c>
    </row>
    <row r="26" spans="1:8" ht="27" customHeight="1">
      <c r="A26" s="2">
        <f t="shared" ca="1" si="2"/>
        <v>14</v>
      </c>
      <c r="B26" s="21" t="s">
        <v>51</v>
      </c>
      <c r="C26" s="21" t="s">
        <v>42</v>
      </c>
      <c r="D26" s="22" t="s">
        <v>52</v>
      </c>
      <c r="E26" s="23" t="s">
        <v>48</v>
      </c>
      <c r="F26" s="24">
        <v>1000</v>
      </c>
      <c r="G26" s="56"/>
      <c r="H26" s="16">
        <f t="shared" si="4"/>
        <v>0</v>
      </c>
    </row>
    <row r="27" spans="1:8" ht="27" customHeight="1" thickBot="1">
      <c r="A27" s="62" t="str">
        <f>"Subtotal of Item "&amp;LEFT(A22,1)</f>
        <v>Subtotal of Item B</v>
      </c>
      <c r="B27" s="65"/>
      <c r="C27" s="65"/>
      <c r="D27" s="65"/>
      <c r="E27" s="65"/>
      <c r="F27" s="65"/>
      <c r="G27" s="66"/>
      <c r="H27" s="17">
        <f>SUM(H23:H26)</f>
        <v>0</v>
      </c>
    </row>
    <row r="28" spans="1:8" ht="27" customHeight="1">
      <c r="A28" s="8" t="s">
        <v>53</v>
      </c>
      <c r="B28" s="25"/>
      <c r="C28" s="25"/>
      <c r="D28" s="18" t="s">
        <v>54</v>
      </c>
      <c r="E28" s="9"/>
      <c r="F28" s="9"/>
      <c r="G28" s="10"/>
      <c r="H28" s="26"/>
    </row>
    <row r="29" spans="1:8" ht="27" customHeight="1">
      <c r="A29" s="2">
        <f t="shared" ref="A29:A37" ca="1" si="5">IF(ISTEXT(OFFSET(A29,-1,0)), OFFSET(A29, -3,0)+1, OFFSET(A29,-1,0)+1)</f>
        <v>15</v>
      </c>
      <c r="B29" s="27" t="s">
        <v>55</v>
      </c>
      <c r="C29" s="27" t="s">
        <v>56</v>
      </c>
      <c r="D29" s="19" t="s">
        <v>57</v>
      </c>
      <c r="E29" s="14" t="s">
        <v>19</v>
      </c>
      <c r="F29" s="15">
        <v>2500</v>
      </c>
      <c r="G29" s="56"/>
      <c r="H29" s="16">
        <f t="shared" ref="H29:H37" si="6">F29*G29</f>
        <v>0</v>
      </c>
    </row>
    <row r="30" spans="1:8" ht="27" customHeight="1">
      <c r="A30" s="2">
        <f t="shared" ca="1" si="5"/>
        <v>16</v>
      </c>
      <c r="B30" s="27" t="s">
        <v>58</v>
      </c>
      <c r="C30" s="27" t="s">
        <v>59</v>
      </c>
      <c r="D30" s="19" t="s">
        <v>60</v>
      </c>
      <c r="E30" s="14" t="s">
        <v>19</v>
      </c>
      <c r="F30" s="15">
        <v>800</v>
      </c>
      <c r="G30" s="56"/>
      <c r="H30" s="16">
        <f t="shared" si="6"/>
        <v>0</v>
      </c>
    </row>
    <row r="31" spans="1:8" ht="27" customHeight="1">
      <c r="A31" s="2">
        <f t="shared" ca="1" si="5"/>
        <v>17</v>
      </c>
      <c r="B31" s="27" t="s">
        <v>172</v>
      </c>
      <c r="C31" s="27" t="s">
        <v>61</v>
      </c>
      <c r="D31" s="19" t="s">
        <v>62</v>
      </c>
      <c r="E31" s="14" t="s">
        <v>13</v>
      </c>
      <c r="F31" s="15">
        <v>2</v>
      </c>
      <c r="G31" s="56"/>
      <c r="H31" s="16">
        <f t="shared" si="6"/>
        <v>0</v>
      </c>
    </row>
    <row r="32" spans="1:8" ht="27" customHeight="1">
      <c r="A32" s="2">
        <f t="shared" ca="1" si="5"/>
        <v>18</v>
      </c>
      <c r="B32" s="27" t="s">
        <v>63</v>
      </c>
      <c r="C32" s="27" t="s">
        <v>64</v>
      </c>
      <c r="D32" s="19" t="s">
        <v>173</v>
      </c>
      <c r="E32" s="14" t="s">
        <v>13</v>
      </c>
      <c r="F32" s="15">
        <v>5</v>
      </c>
      <c r="G32" s="56"/>
      <c r="H32" s="16">
        <f t="shared" si="6"/>
        <v>0</v>
      </c>
    </row>
    <row r="33" spans="1:8" ht="27" customHeight="1">
      <c r="A33" s="2">
        <f t="shared" ca="1" si="5"/>
        <v>19</v>
      </c>
      <c r="B33" s="27" t="s">
        <v>65</v>
      </c>
      <c r="C33" s="27" t="s">
        <v>66</v>
      </c>
      <c r="D33" s="19" t="s">
        <v>67</v>
      </c>
      <c r="E33" s="14" t="s">
        <v>18</v>
      </c>
      <c r="F33" s="15">
        <v>800</v>
      </c>
      <c r="G33" s="56"/>
      <c r="H33" s="16">
        <f t="shared" si="6"/>
        <v>0</v>
      </c>
    </row>
    <row r="34" spans="1:8" ht="27" customHeight="1">
      <c r="A34" s="2">
        <f t="shared" ca="1" si="5"/>
        <v>20</v>
      </c>
      <c r="B34" s="27" t="s">
        <v>68</v>
      </c>
      <c r="C34" s="27" t="s">
        <v>66</v>
      </c>
      <c r="D34" s="19" t="s">
        <v>69</v>
      </c>
      <c r="E34" s="14" t="s">
        <v>18</v>
      </c>
      <c r="F34" s="15">
        <v>1000</v>
      </c>
      <c r="G34" s="56"/>
      <c r="H34" s="16">
        <f t="shared" si="6"/>
        <v>0</v>
      </c>
    </row>
    <row r="35" spans="1:8" ht="27" customHeight="1">
      <c r="A35" s="2">
        <f t="shared" ca="1" si="5"/>
        <v>21</v>
      </c>
      <c r="B35" s="27" t="s">
        <v>70</v>
      </c>
      <c r="C35" s="12" t="s">
        <v>71</v>
      </c>
      <c r="D35" s="28" t="s">
        <v>72</v>
      </c>
      <c r="E35" s="14" t="s">
        <v>19</v>
      </c>
      <c r="F35" s="15">
        <v>3000</v>
      </c>
      <c r="G35" s="56"/>
      <c r="H35" s="16">
        <f t="shared" si="6"/>
        <v>0</v>
      </c>
    </row>
    <row r="36" spans="1:8" ht="27" customHeight="1">
      <c r="A36" s="2">
        <f t="shared" ca="1" si="5"/>
        <v>22</v>
      </c>
      <c r="B36" s="27" t="s">
        <v>73</v>
      </c>
      <c r="C36" s="27" t="s">
        <v>74</v>
      </c>
      <c r="D36" s="19" t="s">
        <v>75</v>
      </c>
      <c r="E36" s="14" t="s">
        <v>37</v>
      </c>
      <c r="F36" s="15">
        <v>10320</v>
      </c>
      <c r="G36" s="56"/>
      <c r="H36" s="16">
        <f t="shared" si="6"/>
        <v>0</v>
      </c>
    </row>
    <row r="37" spans="1:8" ht="27" customHeight="1">
      <c r="A37" s="2">
        <f t="shared" ca="1" si="5"/>
        <v>23</v>
      </c>
      <c r="B37" s="27" t="s">
        <v>76</v>
      </c>
      <c r="C37" s="27" t="s">
        <v>77</v>
      </c>
      <c r="D37" s="19" t="s">
        <v>174</v>
      </c>
      <c r="E37" s="14" t="s">
        <v>18</v>
      </c>
      <c r="F37" s="15">
        <v>500</v>
      </c>
      <c r="G37" s="56"/>
      <c r="H37" s="16">
        <f t="shared" si="6"/>
        <v>0</v>
      </c>
    </row>
    <row r="38" spans="1:8" ht="27" customHeight="1" thickBot="1">
      <c r="A38" s="62" t="str">
        <f>"Subtotal of Item "&amp;LEFT(A28,1)</f>
        <v>Subtotal of Item C</v>
      </c>
      <c r="B38" s="65"/>
      <c r="C38" s="65"/>
      <c r="D38" s="65"/>
      <c r="E38" s="65"/>
      <c r="F38" s="65"/>
      <c r="G38" s="66"/>
      <c r="H38" s="17">
        <f>SUM(H29:H37)</f>
        <v>0</v>
      </c>
    </row>
    <row r="39" spans="1:8" ht="27" customHeight="1">
      <c r="A39" s="8" t="s">
        <v>78</v>
      </c>
      <c r="B39" s="29"/>
      <c r="C39" s="29"/>
      <c r="D39" s="18" t="s">
        <v>79</v>
      </c>
      <c r="E39" s="9"/>
      <c r="F39" s="9"/>
      <c r="G39" s="10"/>
      <c r="H39" s="11"/>
    </row>
    <row r="40" spans="1:8" ht="27" customHeight="1">
      <c r="A40" s="2">
        <f ca="1">IF(ISTEXT(OFFSET(A40,-1,0)), OFFSET(A40, -3,0)+1, OFFSET(A40,-1,0)+1)</f>
        <v>24</v>
      </c>
      <c r="B40" s="21" t="s">
        <v>80</v>
      </c>
      <c r="C40" s="30" t="s">
        <v>81</v>
      </c>
      <c r="D40" s="31" t="s">
        <v>82</v>
      </c>
      <c r="E40" s="14" t="s">
        <v>19</v>
      </c>
      <c r="F40" s="15">
        <v>10000</v>
      </c>
      <c r="G40" s="56"/>
      <c r="H40" s="16">
        <f t="shared" ref="H40:H44" si="7">F40*G40</f>
        <v>0</v>
      </c>
    </row>
    <row r="41" spans="1:8" ht="27" customHeight="1">
      <c r="A41" s="2">
        <f ca="1">IF(ISTEXT(OFFSET(A41,-1,0)), OFFSET(A41, -3,0)+1, OFFSET(A41,-1,0)+1)</f>
        <v>25</v>
      </c>
      <c r="B41" s="12" t="s">
        <v>83</v>
      </c>
      <c r="C41" s="30" t="s">
        <v>81</v>
      </c>
      <c r="D41" s="32" t="s">
        <v>84</v>
      </c>
      <c r="E41" s="14" t="s">
        <v>19</v>
      </c>
      <c r="F41" s="15">
        <v>10000</v>
      </c>
      <c r="G41" s="56"/>
      <c r="H41" s="16">
        <f t="shared" si="7"/>
        <v>0</v>
      </c>
    </row>
    <row r="42" spans="1:8" ht="27" customHeight="1">
      <c r="A42" s="2">
        <f ca="1">IF(ISTEXT(OFFSET(A42,-1,0)), OFFSET(A42, -3,0)+1, OFFSET(A42,-1,0)+1)</f>
        <v>26</v>
      </c>
      <c r="B42" s="12" t="s">
        <v>85</v>
      </c>
      <c r="C42" s="30" t="s">
        <v>86</v>
      </c>
      <c r="D42" s="32" t="s">
        <v>87</v>
      </c>
      <c r="E42" s="14" t="s">
        <v>88</v>
      </c>
      <c r="F42" s="15">
        <v>10</v>
      </c>
      <c r="G42" s="56"/>
      <c r="H42" s="16">
        <f t="shared" si="7"/>
        <v>0</v>
      </c>
    </row>
    <row r="43" spans="1:8" ht="27" customHeight="1">
      <c r="A43" s="2">
        <f ca="1">IF(ISTEXT(OFFSET(A43,-1,0)), OFFSET(A43, -3,0)+1, OFFSET(A43,-1,0)+1)</f>
        <v>27</v>
      </c>
      <c r="B43" s="12"/>
      <c r="C43" s="30" t="s">
        <v>11</v>
      </c>
      <c r="D43" s="32" t="s">
        <v>89</v>
      </c>
      <c r="E43" s="14" t="s">
        <v>90</v>
      </c>
      <c r="F43" s="15">
        <v>1000</v>
      </c>
      <c r="G43" s="56"/>
      <c r="H43" s="16">
        <f t="shared" si="7"/>
        <v>0</v>
      </c>
    </row>
    <row r="44" spans="1:8" ht="27" customHeight="1">
      <c r="A44" s="2">
        <f ca="1">IF(ISTEXT(OFFSET(A44,-1,0)), OFFSET(A44, -3,0)+1, OFFSET(A44,-1,0)+1)</f>
        <v>28</v>
      </c>
      <c r="B44" s="21" t="s">
        <v>91</v>
      </c>
      <c r="C44" s="30" t="s">
        <v>92</v>
      </c>
      <c r="D44" s="33" t="s">
        <v>93</v>
      </c>
      <c r="E44" s="14" t="s">
        <v>13</v>
      </c>
      <c r="F44" s="15">
        <v>10</v>
      </c>
      <c r="G44" s="56"/>
      <c r="H44" s="16">
        <f t="shared" si="7"/>
        <v>0</v>
      </c>
    </row>
    <row r="45" spans="1:8" ht="27" customHeight="1" thickBot="1">
      <c r="A45" s="62" t="str">
        <f>"Subtotal of Item "&amp;LEFT(A39,1)</f>
        <v>Subtotal of Item D</v>
      </c>
      <c r="B45" s="65"/>
      <c r="C45" s="65"/>
      <c r="D45" s="65"/>
      <c r="E45" s="65"/>
      <c r="F45" s="65"/>
      <c r="G45" s="66"/>
      <c r="H45" s="17">
        <f>SUM(H40:H44)</f>
        <v>0</v>
      </c>
    </row>
    <row r="46" spans="1:8" ht="27" customHeight="1">
      <c r="A46" s="8" t="s">
        <v>94</v>
      </c>
      <c r="B46" s="29"/>
      <c r="C46" s="29"/>
      <c r="D46" s="18" t="s">
        <v>95</v>
      </c>
      <c r="E46" s="9"/>
      <c r="F46" s="9"/>
      <c r="G46" s="10"/>
      <c r="H46" s="11"/>
    </row>
    <row r="47" spans="1:8" ht="36" customHeight="1">
      <c r="A47" s="2">
        <f t="shared" ref="A47:A59" ca="1" si="8">IF(ISTEXT(OFFSET(A47,-1,0)), OFFSET(A47, -3,0)+1, OFFSET(A47,-1,0)+1)</f>
        <v>29</v>
      </c>
      <c r="B47" s="12" t="s">
        <v>96</v>
      </c>
      <c r="C47" s="30" t="s">
        <v>97</v>
      </c>
      <c r="D47" s="31" t="s">
        <v>98</v>
      </c>
      <c r="E47" s="14" t="s">
        <v>13</v>
      </c>
      <c r="F47" s="15">
        <v>20</v>
      </c>
      <c r="G47" s="57"/>
      <c r="H47" s="16">
        <f t="shared" ref="H47:H59" si="9">F47*G47</f>
        <v>0</v>
      </c>
    </row>
    <row r="48" spans="1:8" ht="36" customHeight="1">
      <c r="A48" s="2">
        <f t="shared" ca="1" si="8"/>
        <v>30</v>
      </c>
      <c r="B48" s="12" t="s">
        <v>99</v>
      </c>
      <c r="C48" s="12" t="s">
        <v>100</v>
      </c>
      <c r="D48" s="34" t="s">
        <v>101</v>
      </c>
      <c r="E48" s="14" t="s">
        <v>19</v>
      </c>
      <c r="F48" s="15">
        <v>5000</v>
      </c>
      <c r="G48" s="57"/>
      <c r="H48" s="16">
        <f t="shared" si="9"/>
        <v>0</v>
      </c>
    </row>
    <row r="49" spans="1:8" ht="36" customHeight="1">
      <c r="A49" s="2">
        <f t="shared" ca="1" si="8"/>
        <v>31</v>
      </c>
      <c r="B49" s="12" t="s">
        <v>102</v>
      </c>
      <c r="C49" s="12" t="s">
        <v>100</v>
      </c>
      <c r="D49" s="34" t="s">
        <v>103</v>
      </c>
      <c r="E49" s="14" t="s">
        <v>19</v>
      </c>
      <c r="F49" s="15">
        <v>2000</v>
      </c>
      <c r="G49" s="57"/>
      <c r="H49" s="16">
        <f t="shared" si="9"/>
        <v>0</v>
      </c>
    </row>
    <row r="50" spans="1:8" ht="36" customHeight="1">
      <c r="A50" s="2">
        <f t="shared" ca="1" si="8"/>
        <v>32</v>
      </c>
      <c r="B50" s="12" t="s">
        <v>104</v>
      </c>
      <c r="C50" s="12" t="s">
        <v>100</v>
      </c>
      <c r="D50" s="34" t="s">
        <v>105</v>
      </c>
      <c r="E50" s="14" t="s">
        <v>19</v>
      </c>
      <c r="F50" s="15">
        <v>1000</v>
      </c>
      <c r="G50" s="57"/>
      <c r="H50" s="16">
        <f t="shared" si="9"/>
        <v>0</v>
      </c>
    </row>
    <row r="51" spans="1:8" ht="36" customHeight="1">
      <c r="A51" s="2">
        <f t="shared" ca="1" si="8"/>
        <v>33</v>
      </c>
      <c r="B51" s="21" t="s">
        <v>106</v>
      </c>
      <c r="C51" s="21" t="s">
        <v>100</v>
      </c>
      <c r="D51" s="34" t="s">
        <v>107</v>
      </c>
      <c r="E51" s="14" t="s">
        <v>19</v>
      </c>
      <c r="F51" s="15">
        <v>5000</v>
      </c>
      <c r="G51" s="57"/>
      <c r="H51" s="16">
        <f>F51*G51</f>
        <v>0</v>
      </c>
    </row>
    <row r="52" spans="1:8" ht="36" customHeight="1">
      <c r="A52" s="2">
        <f t="shared" ca="1" si="8"/>
        <v>34</v>
      </c>
      <c r="B52" s="21" t="s">
        <v>108</v>
      </c>
      <c r="C52" s="21" t="s">
        <v>100</v>
      </c>
      <c r="D52" s="34" t="s">
        <v>109</v>
      </c>
      <c r="E52" s="14" t="s">
        <v>19</v>
      </c>
      <c r="F52" s="15">
        <v>1000</v>
      </c>
      <c r="G52" s="57"/>
      <c r="H52" s="16">
        <f>F52*G52</f>
        <v>0</v>
      </c>
    </row>
    <row r="53" spans="1:8" ht="36" customHeight="1">
      <c r="A53" s="2">
        <f t="shared" ca="1" si="8"/>
        <v>35</v>
      </c>
      <c r="B53" s="21" t="s">
        <v>110</v>
      </c>
      <c r="C53" s="21" t="s">
        <v>100</v>
      </c>
      <c r="D53" s="34" t="s">
        <v>111</v>
      </c>
      <c r="E53" s="14" t="s">
        <v>19</v>
      </c>
      <c r="F53" s="15">
        <v>200</v>
      </c>
      <c r="G53" s="57"/>
      <c r="H53" s="16">
        <f t="shared" si="9"/>
        <v>0</v>
      </c>
    </row>
    <row r="54" spans="1:8" ht="36" customHeight="1">
      <c r="A54" s="2">
        <f t="shared" ca="1" si="8"/>
        <v>36</v>
      </c>
      <c r="B54" s="21" t="s">
        <v>112</v>
      </c>
      <c r="C54" s="21" t="s">
        <v>100</v>
      </c>
      <c r="D54" s="34" t="s">
        <v>113</v>
      </c>
      <c r="E54" s="14" t="s">
        <v>19</v>
      </c>
      <c r="F54" s="15">
        <v>150</v>
      </c>
      <c r="G54" s="57"/>
      <c r="H54" s="16">
        <f t="shared" si="9"/>
        <v>0</v>
      </c>
    </row>
    <row r="55" spans="1:8" ht="36" customHeight="1">
      <c r="A55" s="2">
        <f t="shared" ca="1" si="8"/>
        <v>37</v>
      </c>
      <c r="B55" s="21" t="s">
        <v>117</v>
      </c>
      <c r="C55" s="21" t="s">
        <v>100</v>
      </c>
      <c r="D55" s="34" t="s">
        <v>114</v>
      </c>
      <c r="E55" s="14" t="s">
        <v>13</v>
      </c>
      <c r="F55" s="15">
        <v>150</v>
      </c>
      <c r="G55" s="57"/>
      <c r="H55" s="16">
        <f t="shared" si="9"/>
        <v>0</v>
      </c>
    </row>
    <row r="56" spans="1:8" ht="36" customHeight="1">
      <c r="A56" s="2">
        <f t="shared" ca="1" si="8"/>
        <v>38</v>
      </c>
      <c r="B56" s="21" t="s">
        <v>120</v>
      </c>
      <c r="C56" s="21" t="s">
        <v>100</v>
      </c>
      <c r="D56" s="34" t="s">
        <v>115</v>
      </c>
      <c r="E56" s="14" t="s">
        <v>13</v>
      </c>
      <c r="F56" s="15">
        <v>150</v>
      </c>
      <c r="G56" s="57"/>
      <c r="H56" s="16">
        <f t="shared" si="9"/>
        <v>0</v>
      </c>
    </row>
    <row r="57" spans="1:8" ht="36" customHeight="1">
      <c r="A57" s="2">
        <f t="shared" ca="1" si="8"/>
        <v>39</v>
      </c>
      <c r="B57" s="21" t="s">
        <v>175</v>
      </c>
      <c r="C57" s="21" t="s">
        <v>100</v>
      </c>
      <c r="D57" s="34" t="s">
        <v>116</v>
      </c>
      <c r="E57" s="14" t="s">
        <v>19</v>
      </c>
      <c r="F57" s="15">
        <v>3000</v>
      </c>
      <c r="G57" s="57"/>
      <c r="H57" s="16">
        <f t="shared" si="9"/>
        <v>0</v>
      </c>
    </row>
    <row r="58" spans="1:8" ht="36" customHeight="1">
      <c r="A58" s="35">
        <f t="shared" ca="1" si="8"/>
        <v>40</v>
      </c>
      <c r="B58" s="12" t="s">
        <v>176</v>
      </c>
      <c r="C58" s="12" t="s">
        <v>118</v>
      </c>
      <c r="D58" s="34" t="s">
        <v>119</v>
      </c>
      <c r="E58" s="14" t="s">
        <v>13</v>
      </c>
      <c r="F58" s="15">
        <v>100</v>
      </c>
      <c r="G58" s="57"/>
      <c r="H58" s="16">
        <f t="shared" si="9"/>
        <v>0</v>
      </c>
    </row>
    <row r="59" spans="1:8" ht="36" customHeight="1">
      <c r="A59" s="35">
        <f t="shared" ca="1" si="8"/>
        <v>41</v>
      </c>
      <c r="B59" s="12" t="s">
        <v>177</v>
      </c>
      <c r="C59" s="12" t="s">
        <v>118</v>
      </c>
      <c r="D59" s="34" t="s">
        <v>115</v>
      </c>
      <c r="E59" s="14" t="s">
        <v>13</v>
      </c>
      <c r="F59" s="15">
        <v>150</v>
      </c>
      <c r="G59" s="57"/>
      <c r="H59" s="16">
        <f t="shared" si="9"/>
        <v>0</v>
      </c>
    </row>
    <row r="60" spans="1:8" ht="27" customHeight="1" thickBot="1">
      <c r="A60" s="62" t="str">
        <f>"Subtotal of Item "&amp;LEFT(A46,1)</f>
        <v>Subtotal of Item E</v>
      </c>
      <c r="B60" s="63"/>
      <c r="C60" s="63"/>
      <c r="D60" s="63"/>
      <c r="E60" s="63"/>
      <c r="F60" s="63"/>
      <c r="G60" s="64"/>
      <c r="H60" s="17">
        <f>SUM(H47:H59)</f>
        <v>0</v>
      </c>
    </row>
    <row r="61" spans="1:8" ht="27" customHeight="1">
      <c r="A61" s="36" t="s">
        <v>121</v>
      </c>
      <c r="B61" s="37"/>
      <c r="C61" s="37"/>
      <c r="D61" s="38" t="s">
        <v>122</v>
      </c>
      <c r="E61" s="39"/>
      <c r="F61" s="9"/>
      <c r="G61" s="10"/>
      <c r="H61" s="11"/>
    </row>
    <row r="62" spans="1:8" ht="27" customHeight="1">
      <c r="A62" s="40">
        <f t="shared" ref="A62:A77" ca="1" si="10">IF(ISTEXT(OFFSET(A62,-1,0)), OFFSET(A62, -3,0)+1, OFFSET(A62,-1,0)+1)</f>
        <v>42</v>
      </c>
      <c r="B62" s="40" t="s">
        <v>178</v>
      </c>
      <c r="C62" s="40" t="s">
        <v>194</v>
      </c>
      <c r="D62" s="41" t="s">
        <v>179</v>
      </c>
      <c r="E62" s="40" t="s">
        <v>123</v>
      </c>
      <c r="F62" s="42">
        <v>90</v>
      </c>
      <c r="G62" s="57"/>
      <c r="H62" s="16">
        <f t="shared" ref="H62:H77" si="11">F62*G62</f>
        <v>0</v>
      </c>
    </row>
    <row r="63" spans="1:8" ht="27" customHeight="1">
      <c r="A63" s="40">
        <f t="shared" ca="1" si="10"/>
        <v>43</v>
      </c>
      <c r="B63" s="12" t="s">
        <v>180</v>
      </c>
      <c r="C63" s="12" t="s">
        <v>195</v>
      </c>
      <c r="D63" s="43" t="s">
        <v>124</v>
      </c>
      <c r="E63" s="12" t="s">
        <v>37</v>
      </c>
      <c r="F63" s="42">
        <v>150</v>
      </c>
      <c r="G63" s="57"/>
      <c r="H63" s="16">
        <f t="shared" si="11"/>
        <v>0</v>
      </c>
    </row>
    <row r="64" spans="1:8" ht="27" customHeight="1">
      <c r="A64" s="12">
        <f t="shared" ca="1" si="10"/>
        <v>44</v>
      </c>
      <c r="B64" s="12" t="s">
        <v>203</v>
      </c>
      <c r="C64" s="12">
        <v>6008</v>
      </c>
      <c r="D64" s="43" t="s">
        <v>204</v>
      </c>
      <c r="E64" s="12" t="s">
        <v>19</v>
      </c>
      <c r="F64" s="42">
        <v>100</v>
      </c>
      <c r="G64" s="57"/>
      <c r="H64" s="16">
        <f t="shared" si="11"/>
        <v>0</v>
      </c>
    </row>
    <row r="65" spans="1:8" ht="27" customHeight="1">
      <c r="A65" s="40">
        <f t="shared" ca="1" si="10"/>
        <v>45</v>
      </c>
      <c r="B65" s="40" t="s">
        <v>181</v>
      </c>
      <c r="C65" s="40">
        <v>7005</v>
      </c>
      <c r="D65" s="44" t="s">
        <v>125</v>
      </c>
      <c r="E65" s="40" t="s">
        <v>19</v>
      </c>
      <c r="F65" s="42">
        <v>360</v>
      </c>
      <c r="G65" s="57"/>
      <c r="H65" s="16">
        <f t="shared" si="11"/>
        <v>0</v>
      </c>
    </row>
    <row r="66" spans="1:8" ht="27" customHeight="1">
      <c r="A66" s="40">
        <f t="shared" ca="1" si="10"/>
        <v>46</v>
      </c>
      <c r="B66" s="40" t="s">
        <v>182</v>
      </c>
      <c r="C66" s="40">
        <v>7012</v>
      </c>
      <c r="D66" s="44" t="s">
        <v>126</v>
      </c>
      <c r="E66" s="40" t="s">
        <v>123</v>
      </c>
      <c r="F66" s="42">
        <v>40</v>
      </c>
      <c r="G66" s="57"/>
      <c r="H66" s="16">
        <f t="shared" si="11"/>
        <v>0</v>
      </c>
    </row>
    <row r="67" spans="1:8" ht="27" customHeight="1">
      <c r="A67" s="40">
        <f t="shared" ca="1" si="10"/>
        <v>47</v>
      </c>
      <c r="B67" s="40" t="s">
        <v>183</v>
      </c>
      <c r="C67" s="40">
        <v>7001</v>
      </c>
      <c r="D67" s="44" t="s">
        <v>127</v>
      </c>
      <c r="E67" s="40" t="s">
        <v>128</v>
      </c>
      <c r="F67" s="42">
        <v>1800</v>
      </c>
      <c r="G67" s="57"/>
      <c r="H67" s="16">
        <f t="shared" si="11"/>
        <v>0</v>
      </c>
    </row>
    <row r="68" spans="1:8" ht="27" customHeight="1">
      <c r="A68" s="40">
        <f t="shared" ca="1" si="10"/>
        <v>48</v>
      </c>
      <c r="B68" s="40" t="s">
        <v>184</v>
      </c>
      <c r="C68" s="40">
        <v>7013</v>
      </c>
      <c r="D68" s="44" t="s">
        <v>129</v>
      </c>
      <c r="E68" s="40" t="s">
        <v>37</v>
      </c>
      <c r="F68" s="42">
        <v>48</v>
      </c>
      <c r="G68" s="57"/>
      <c r="H68" s="16">
        <f t="shared" si="11"/>
        <v>0</v>
      </c>
    </row>
    <row r="69" spans="1:8" ht="27" customHeight="1">
      <c r="A69" s="40">
        <f t="shared" ca="1" si="10"/>
        <v>49</v>
      </c>
      <c r="B69" s="40" t="s">
        <v>185</v>
      </c>
      <c r="C69" s="40">
        <v>7001</v>
      </c>
      <c r="D69" s="44" t="s">
        <v>130</v>
      </c>
      <c r="E69" s="40" t="s">
        <v>19</v>
      </c>
      <c r="F69" s="42">
        <v>238</v>
      </c>
      <c r="G69" s="57"/>
      <c r="H69" s="16">
        <f t="shared" si="11"/>
        <v>0</v>
      </c>
    </row>
    <row r="70" spans="1:8" ht="27" customHeight="1">
      <c r="A70" s="40">
        <f t="shared" ca="1" si="10"/>
        <v>50</v>
      </c>
      <c r="B70" s="40" t="s">
        <v>186</v>
      </c>
      <c r="C70" s="40">
        <v>7030</v>
      </c>
      <c r="D70" s="44" t="s">
        <v>131</v>
      </c>
      <c r="E70" s="40" t="s">
        <v>19</v>
      </c>
      <c r="F70" s="42">
        <v>120</v>
      </c>
      <c r="G70" s="57"/>
      <c r="H70" s="16">
        <f t="shared" si="11"/>
        <v>0</v>
      </c>
    </row>
    <row r="71" spans="1:8" ht="27" customHeight="1">
      <c r="A71" s="12">
        <f t="shared" ca="1" si="10"/>
        <v>51</v>
      </c>
      <c r="B71" s="12" t="s">
        <v>187</v>
      </c>
      <c r="C71" s="12">
        <v>6026</v>
      </c>
      <c r="D71" s="45" t="s">
        <v>132</v>
      </c>
      <c r="E71" s="12" t="s">
        <v>13</v>
      </c>
      <c r="F71" s="42">
        <v>8</v>
      </c>
      <c r="G71" s="57"/>
      <c r="H71" s="16">
        <f t="shared" si="11"/>
        <v>0</v>
      </c>
    </row>
    <row r="72" spans="1:8" ht="27" customHeight="1">
      <c r="A72" s="12">
        <f t="shared" ca="1" si="10"/>
        <v>52</v>
      </c>
      <c r="B72" s="12" t="s">
        <v>188</v>
      </c>
      <c r="C72" s="12">
        <v>7001</v>
      </c>
      <c r="D72" s="45" t="s">
        <v>133</v>
      </c>
      <c r="E72" s="12" t="s">
        <v>128</v>
      </c>
      <c r="F72" s="42">
        <v>400</v>
      </c>
      <c r="G72" s="57"/>
      <c r="H72" s="16">
        <f t="shared" si="11"/>
        <v>0</v>
      </c>
    </row>
    <row r="73" spans="1:8" ht="27" customHeight="1">
      <c r="A73" s="12">
        <f t="shared" ca="1" si="10"/>
        <v>53</v>
      </c>
      <c r="B73" s="12" t="s">
        <v>189</v>
      </c>
      <c r="C73" s="12">
        <v>6001</v>
      </c>
      <c r="D73" s="45" t="s">
        <v>134</v>
      </c>
      <c r="E73" s="12" t="s">
        <v>28</v>
      </c>
      <c r="F73" s="42">
        <v>1</v>
      </c>
      <c r="G73" s="57"/>
      <c r="H73" s="16">
        <f t="shared" si="11"/>
        <v>0</v>
      </c>
    </row>
    <row r="74" spans="1:8" ht="27" customHeight="1">
      <c r="A74" s="12">
        <f t="shared" ca="1" si="10"/>
        <v>54</v>
      </c>
      <c r="B74" s="12" t="s">
        <v>190</v>
      </c>
      <c r="C74" s="12">
        <v>7003</v>
      </c>
      <c r="D74" s="45" t="s">
        <v>135</v>
      </c>
      <c r="E74" s="12" t="s">
        <v>19</v>
      </c>
      <c r="F74" s="42">
        <v>60</v>
      </c>
      <c r="G74" s="57"/>
      <c r="H74" s="16">
        <f t="shared" si="11"/>
        <v>0</v>
      </c>
    </row>
    <row r="75" spans="1:8" ht="27" customHeight="1">
      <c r="A75" s="12">
        <f t="shared" ca="1" si="10"/>
        <v>55</v>
      </c>
      <c r="B75" s="12" t="s">
        <v>191</v>
      </c>
      <c r="C75" s="12">
        <v>7002</v>
      </c>
      <c r="D75" s="45" t="s">
        <v>136</v>
      </c>
      <c r="E75" s="12" t="s">
        <v>19</v>
      </c>
      <c r="F75" s="42">
        <v>120</v>
      </c>
      <c r="G75" s="57"/>
      <c r="H75" s="16">
        <f t="shared" si="11"/>
        <v>0</v>
      </c>
    </row>
    <row r="76" spans="1:8" ht="27" customHeight="1">
      <c r="A76" s="12">
        <f t="shared" ca="1" si="10"/>
        <v>56</v>
      </c>
      <c r="B76" s="12" t="s">
        <v>192</v>
      </c>
      <c r="C76" s="12">
        <v>7004</v>
      </c>
      <c r="D76" s="45" t="s">
        <v>137</v>
      </c>
      <c r="E76" s="12" t="s">
        <v>128</v>
      </c>
      <c r="F76" s="42">
        <v>600</v>
      </c>
      <c r="G76" s="57"/>
      <c r="H76" s="16">
        <f t="shared" si="11"/>
        <v>0</v>
      </c>
    </row>
    <row r="77" spans="1:8" ht="27" customHeight="1">
      <c r="A77" s="12">
        <f t="shared" ca="1" si="10"/>
        <v>57</v>
      </c>
      <c r="B77" s="12" t="s">
        <v>201</v>
      </c>
      <c r="C77" s="12">
        <v>7043</v>
      </c>
      <c r="D77" s="45" t="s">
        <v>202</v>
      </c>
      <c r="E77" s="12" t="s">
        <v>37</v>
      </c>
      <c r="F77" s="42">
        <v>420</v>
      </c>
      <c r="G77" s="57"/>
      <c r="H77" s="16">
        <f t="shared" si="11"/>
        <v>0</v>
      </c>
    </row>
    <row r="78" spans="1:8" ht="27" customHeight="1" thickBot="1">
      <c r="A78" s="62" t="str">
        <f>"Subtotal of Item "&amp;LEFT(A61,1)</f>
        <v>Subtotal of Item F</v>
      </c>
      <c r="B78" s="63"/>
      <c r="C78" s="63"/>
      <c r="D78" s="63"/>
      <c r="E78" s="63"/>
      <c r="F78" s="63"/>
      <c r="G78" s="64"/>
      <c r="H78" s="17">
        <f>SUM(H62:H77)</f>
        <v>0</v>
      </c>
    </row>
    <row r="79" spans="1:8" ht="27" customHeight="1">
      <c r="A79" s="8" t="s">
        <v>138</v>
      </c>
      <c r="B79" s="29"/>
      <c r="C79" s="29"/>
      <c r="D79" s="9" t="s">
        <v>139</v>
      </c>
      <c r="E79" s="9"/>
      <c r="F79" s="9"/>
      <c r="G79" s="10"/>
      <c r="H79" s="11"/>
    </row>
    <row r="80" spans="1:8" ht="27" customHeight="1">
      <c r="A80" s="12">
        <f t="shared" ref="A80:A83" ca="1" si="12">IF(ISTEXT(OFFSET(A80,-1,0)), OFFSET(A80, -3,0)+1, OFFSET(A80,-1,0)+1)</f>
        <v>58</v>
      </c>
      <c r="B80" s="12" t="s">
        <v>140</v>
      </c>
      <c r="C80" s="46" t="s">
        <v>141</v>
      </c>
      <c r="D80" s="47" t="s">
        <v>142</v>
      </c>
      <c r="E80" s="14" t="s">
        <v>18</v>
      </c>
      <c r="F80" s="15">
        <v>200</v>
      </c>
      <c r="G80" s="58"/>
      <c r="H80" s="16">
        <f t="shared" ref="H80:H85" si="13">F80*G80</f>
        <v>0</v>
      </c>
    </row>
    <row r="81" spans="1:8" ht="27" customHeight="1">
      <c r="A81" s="12">
        <f t="shared" ca="1" si="12"/>
        <v>59</v>
      </c>
      <c r="B81" s="12" t="s">
        <v>143</v>
      </c>
      <c r="C81" s="46" t="s">
        <v>144</v>
      </c>
      <c r="D81" s="48" t="s">
        <v>145</v>
      </c>
      <c r="E81" s="14" t="s">
        <v>146</v>
      </c>
      <c r="F81" s="15">
        <v>1</v>
      </c>
      <c r="G81" s="58"/>
      <c r="H81" s="16">
        <f t="shared" si="13"/>
        <v>0</v>
      </c>
    </row>
    <row r="82" spans="1:8" ht="27" customHeight="1">
      <c r="A82" s="12">
        <f t="shared" ca="1" si="12"/>
        <v>60</v>
      </c>
      <c r="B82" s="27" t="s">
        <v>147</v>
      </c>
      <c r="C82" s="27" t="s">
        <v>148</v>
      </c>
      <c r="D82" s="19" t="s">
        <v>149</v>
      </c>
      <c r="E82" s="14" t="s">
        <v>19</v>
      </c>
      <c r="F82" s="15">
        <v>2500</v>
      </c>
      <c r="G82" s="58"/>
      <c r="H82" s="16">
        <f t="shared" si="13"/>
        <v>0</v>
      </c>
    </row>
    <row r="83" spans="1:8" ht="27" customHeight="1">
      <c r="A83" s="12">
        <f t="shared" ca="1" si="12"/>
        <v>61</v>
      </c>
      <c r="B83" s="27" t="s">
        <v>150</v>
      </c>
      <c r="C83" s="49" t="s">
        <v>151</v>
      </c>
      <c r="D83" s="47" t="s">
        <v>152</v>
      </c>
      <c r="E83" s="14" t="s">
        <v>19</v>
      </c>
      <c r="F83" s="15">
        <v>100</v>
      </c>
      <c r="G83" s="58"/>
      <c r="H83" s="16">
        <f t="shared" si="13"/>
        <v>0</v>
      </c>
    </row>
    <row r="84" spans="1:8" ht="27" customHeight="1">
      <c r="A84" s="2">
        <f ca="1">IF(ISTEXT(OFFSET(A84,-1,0)), OFFSET(A84, -3,0)+1, OFFSET(A84,-1,0)+1)</f>
        <v>62</v>
      </c>
      <c r="B84" s="27" t="s">
        <v>153</v>
      </c>
      <c r="C84" s="49" t="s">
        <v>154</v>
      </c>
      <c r="D84" s="47" t="s">
        <v>155</v>
      </c>
      <c r="E84" s="14" t="s">
        <v>18</v>
      </c>
      <c r="F84" s="15">
        <v>1000</v>
      </c>
      <c r="G84" s="58"/>
      <c r="H84" s="16">
        <f t="shared" si="13"/>
        <v>0</v>
      </c>
    </row>
    <row r="85" spans="1:8" ht="27" customHeight="1">
      <c r="A85" s="2">
        <f ca="1">IF(ISTEXT(OFFSET(A85,-1,0)), OFFSET(A85, -3,0)+1, OFFSET(A85,-1,0)+1)</f>
        <v>63</v>
      </c>
      <c r="B85" s="27" t="s">
        <v>156</v>
      </c>
      <c r="C85" s="49" t="s">
        <v>157</v>
      </c>
      <c r="D85" s="47" t="s">
        <v>158</v>
      </c>
      <c r="E85" s="14" t="s">
        <v>88</v>
      </c>
      <c r="F85" s="15">
        <v>10</v>
      </c>
      <c r="G85" s="58"/>
      <c r="H85" s="16">
        <f t="shared" si="13"/>
        <v>0</v>
      </c>
    </row>
    <row r="86" spans="1:8" ht="27" customHeight="1" thickBot="1">
      <c r="A86" s="62" t="str">
        <f>"Subtotal of Item "&amp;LEFT(A79,1)</f>
        <v>Subtotal of Item G</v>
      </c>
      <c r="B86" s="63"/>
      <c r="C86" s="63"/>
      <c r="D86" s="63"/>
      <c r="E86" s="63"/>
      <c r="F86" s="63"/>
      <c r="G86" s="64"/>
      <c r="H86" s="17">
        <f>SUM(H80:H85)</f>
        <v>0</v>
      </c>
    </row>
    <row r="87" spans="1:8" ht="27" customHeight="1">
      <c r="A87" s="8" t="s">
        <v>159</v>
      </c>
      <c r="B87" s="29"/>
      <c r="C87" s="29"/>
      <c r="D87" s="9" t="s">
        <v>160</v>
      </c>
      <c r="E87" s="9"/>
      <c r="F87" s="50"/>
      <c r="G87" s="9"/>
      <c r="H87" s="51"/>
    </row>
    <row r="88" spans="1:8" ht="27" customHeight="1">
      <c r="A88" s="2">
        <f t="shared" ref="A88:A94" ca="1" si="14">IF(ISTEXT(OFFSET(A88,-1,0)), OFFSET(A88, -3,0)+1, OFFSET(A88,-1,0)+1)</f>
        <v>64</v>
      </c>
      <c r="B88" s="12" t="s">
        <v>161</v>
      </c>
      <c r="C88" s="12"/>
      <c r="D88" s="13" t="s">
        <v>162</v>
      </c>
      <c r="E88" s="14" t="s">
        <v>37</v>
      </c>
      <c r="F88" s="15">
        <v>1315</v>
      </c>
      <c r="G88" s="56"/>
      <c r="H88" s="16">
        <f t="shared" ref="H88:H94" si="15">F88*G88</f>
        <v>0</v>
      </c>
    </row>
    <row r="89" spans="1:8" ht="27" customHeight="1">
      <c r="A89" s="2">
        <f t="shared" ca="1" si="14"/>
        <v>65</v>
      </c>
      <c r="B89" s="12" t="s">
        <v>163</v>
      </c>
      <c r="C89" s="12"/>
      <c r="D89" s="13" t="s">
        <v>164</v>
      </c>
      <c r="E89" s="14" t="s">
        <v>37</v>
      </c>
      <c r="F89" s="15">
        <v>200</v>
      </c>
      <c r="G89" s="56"/>
      <c r="H89" s="16">
        <f t="shared" si="15"/>
        <v>0</v>
      </c>
    </row>
    <row r="90" spans="1:8" ht="27" customHeight="1">
      <c r="A90" s="2">
        <f t="shared" ca="1" si="14"/>
        <v>66</v>
      </c>
      <c r="B90" s="27">
        <v>7306003</v>
      </c>
      <c r="C90" s="49"/>
      <c r="D90" s="47" t="s">
        <v>165</v>
      </c>
      <c r="E90" s="14" t="s">
        <v>146</v>
      </c>
      <c r="F90" s="15">
        <v>2</v>
      </c>
      <c r="G90" s="56"/>
      <c r="H90" s="16">
        <f t="shared" si="15"/>
        <v>0</v>
      </c>
    </row>
    <row r="91" spans="1:8" ht="27" customHeight="1">
      <c r="A91" s="2">
        <f t="shared" ca="1" si="14"/>
        <v>67</v>
      </c>
      <c r="B91" s="27" t="s">
        <v>166</v>
      </c>
      <c r="C91" s="49"/>
      <c r="D91" s="47" t="s">
        <v>167</v>
      </c>
      <c r="E91" s="14" t="s">
        <v>90</v>
      </c>
      <c r="F91" s="15">
        <v>500</v>
      </c>
      <c r="G91" s="56"/>
      <c r="H91" s="16">
        <f t="shared" si="15"/>
        <v>0</v>
      </c>
    </row>
    <row r="92" spans="1:8" ht="27" customHeight="1">
      <c r="A92" s="2">
        <f t="shared" ca="1" si="14"/>
        <v>68</v>
      </c>
      <c r="B92" s="21" t="s">
        <v>85</v>
      </c>
      <c r="C92" s="30"/>
      <c r="D92" s="52" t="s">
        <v>168</v>
      </c>
      <c r="E92" s="14" t="s">
        <v>19</v>
      </c>
      <c r="F92" s="15">
        <v>500</v>
      </c>
      <c r="G92" s="56"/>
      <c r="H92" s="16">
        <f t="shared" si="15"/>
        <v>0</v>
      </c>
    </row>
    <row r="93" spans="1:8" ht="27" customHeight="1">
      <c r="A93" s="2">
        <f t="shared" ca="1" si="14"/>
        <v>69</v>
      </c>
      <c r="B93" s="21">
        <v>5126025</v>
      </c>
      <c r="C93" s="30"/>
      <c r="D93" s="52" t="s">
        <v>169</v>
      </c>
      <c r="E93" s="14" t="s">
        <v>19</v>
      </c>
      <c r="F93" s="15">
        <v>100</v>
      </c>
      <c r="G93" s="56"/>
      <c r="H93" s="16">
        <f t="shared" si="15"/>
        <v>0</v>
      </c>
    </row>
    <row r="94" spans="1:8" ht="27" customHeight="1">
      <c r="A94" s="2">
        <f t="shared" ca="1" si="14"/>
        <v>70</v>
      </c>
      <c r="B94" s="21" t="s">
        <v>170</v>
      </c>
      <c r="C94" s="30"/>
      <c r="D94" s="52" t="s">
        <v>193</v>
      </c>
      <c r="E94" s="14" t="s">
        <v>19</v>
      </c>
      <c r="F94" s="15">
        <v>150</v>
      </c>
      <c r="G94" s="56"/>
      <c r="H94" s="16">
        <f t="shared" si="15"/>
        <v>0</v>
      </c>
    </row>
    <row r="95" spans="1:8" ht="27" customHeight="1" thickBot="1">
      <c r="A95" s="62" t="str">
        <f>"Subtotal of Item "&amp;LEFT(A87,1)</f>
        <v>Subtotal of Item H</v>
      </c>
      <c r="B95" s="63"/>
      <c r="C95" s="63"/>
      <c r="D95" s="63"/>
      <c r="E95" s="63"/>
      <c r="F95" s="63"/>
      <c r="G95" s="64"/>
      <c r="H95" s="17">
        <f>SUM(H88:H94)</f>
        <v>0</v>
      </c>
    </row>
  </sheetData>
  <sheetProtection algorithmName="SHA-512" hashValue="e7muDtpFg6z+k6sVZXhv8c8KMx4Qn7PkjhgH/TkiGVcSIbOx9Oz/t+KAbjQYHsW0IwUKQnUSMdSI8FCRH70pJg==" saltValue="U8JsqLQsw0J3SSPg9Lv0Ww==" spinCount="100000" sheet="1" objects="1" scenarios="1" selectLockedCells="1"/>
  <mergeCells count="8">
    <mergeCell ref="A78:G78"/>
    <mergeCell ref="A86:G86"/>
    <mergeCell ref="A95:G95"/>
    <mergeCell ref="A21:G21"/>
    <mergeCell ref="A27:G27"/>
    <mergeCell ref="A38:G38"/>
    <mergeCell ref="A45:G45"/>
    <mergeCell ref="A60:G60"/>
  </mergeCells>
  <pageMargins left="0.7" right="0.7" top="0.75" bottom="0.75" header="0.3" footer="0.3"/>
  <pageSetup scale="48" fitToHeight="0" orientation="portrait" r:id="rId1"/>
  <rowBreaks count="2" manualBreakCount="2">
    <brk id="45" max="16383" man="1"/>
    <brk id="8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Form</vt:lpstr>
      <vt:lpstr>Protect</vt:lpstr>
      <vt:lpstr>Unlocked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Purvish Patel</dc:creator>
  <cp:lastModifiedBy>Lindemann, Brooke</cp:lastModifiedBy>
  <cp:lastPrinted>2024-11-14T22:40:08Z</cp:lastPrinted>
  <dcterms:created xsi:type="dcterms:W3CDTF">2024-10-25T16:33:21Z</dcterms:created>
  <dcterms:modified xsi:type="dcterms:W3CDTF">2024-11-14T22:40:11Z</dcterms:modified>
</cp:coreProperties>
</file>